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640" tabRatio="823" firstSheet="1" activeTab="4"/>
  </bookViews>
  <sheets>
    <sheet name="Field form" sheetId="1" r:id="rId1"/>
    <sheet name="Data Entry - Team 1" sheetId="2" r:id="rId2"/>
    <sheet name="Data Entry - Team 2" sheetId="3" r:id="rId3"/>
    <sheet name="Combined Data" sheetId="4" r:id="rId4"/>
    <sheet name="TransectProfile" sheetId="5" r:id="rId5"/>
    <sheet name="plot - Ht vs Snow Z" sheetId="6" r:id="rId6"/>
    <sheet name="plot - DBH vs Snow Z" sheetId="7" r:id="rId7"/>
    <sheet name="plot - # vs Snow Z" sheetId="8" r:id="rId8"/>
    <sheet name="plot - DBH vs Ht" sheetId="9" r:id="rId9"/>
  </sheets>
  <definedNames>
    <definedName name="_xlnm.Print_Area" localSheetId="3">'Combined Data'!$A$1:$K$62</definedName>
    <definedName name="_xlnm.Print_Area" localSheetId="1">'Data Entry - Team 1'!$A$1:$AD$63</definedName>
    <definedName name="_xlnm.Print_Area" localSheetId="2">'Data Entry - Team 2'!$A$1:$W$63</definedName>
    <definedName name="_xlnm.Print_Area" localSheetId="0">'Field form'!$A$1:$U$62</definedName>
    <definedName name="_xlnm.Print_Titles" localSheetId="3">'Combined Data'!$1:$12</definedName>
    <definedName name="_xlnm.Print_Titles" localSheetId="1">'Data Entry - Team 1'!$1:$13</definedName>
    <definedName name="_xlnm.Print_Titles" localSheetId="2">'Data Entry - Team 2'!$1:$13</definedName>
    <definedName name="_xlnm.Print_Titles" localSheetId="0">'Field form'!$1:$12</definedName>
  </definedNames>
  <calcPr fullCalcOnLoad="1"/>
</workbook>
</file>

<file path=xl/sharedStrings.xml><?xml version="1.0" encoding="utf-8"?>
<sst xmlns="http://schemas.openxmlformats.org/spreadsheetml/2006/main" count="392" uniqueCount="70">
  <si>
    <t>Winter Ecology</t>
  </si>
  <si>
    <t>Ribbon Forest - Datasheet</t>
  </si>
  <si>
    <t>Observers:</t>
  </si>
  <si>
    <t>Block</t>
  </si>
  <si>
    <t>(m)</t>
  </si>
  <si>
    <t>(cm)</t>
  </si>
  <si>
    <t>Spruce 1</t>
  </si>
  <si>
    <t>Height Calculation</t>
  </si>
  <si>
    <t>distance</t>
  </si>
  <si>
    <t>slope up</t>
  </si>
  <si>
    <t>slope down</t>
  </si>
  <si>
    <t>(%)</t>
  </si>
  <si>
    <t>DBH</t>
  </si>
  <si>
    <t>HEIGHT</t>
  </si>
  <si>
    <t>Spruce 2</t>
  </si>
  <si>
    <t>Snow Z</t>
  </si>
  <si>
    <t>Center</t>
  </si>
  <si>
    <t>basal</t>
  </si>
  <si>
    <t>Fir 1</t>
  </si>
  <si>
    <t>Fir 2</t>
  </si>
  <si>
    <t>ENGELMANN SPRUCE (PIEN)</t>
  </si>
  <si>
    <t>Observed</t>
  </si>
  <si>
    <t>Calcuated</t>
  </si>
  <si>
    <t xml:space="preserve">              /----OR------\</t>
  </si>
  <si>
    <t>OTHER SPECIES</t>
  </si>
  <si>
    <t>ADDITIONAL TREE</t>
  </si>
  <si>
    <t>SUBALPINE FIR (ABLA)</t>
  </si>
  <si>
    <t>Transect length:_________</t>
  </si>
  <si>
    <t>Transect compass direction:__________</t>
  </si>
  <si>
    <t>Date: ____________</t>
  </si>
  <si>
    <t>COMBINED DATA</t>
  </si>
  <si>
    <t>Spruce</t>
  </si>
  <si>
    <t>Fir</t>
  </si>
  <si>
    <t>Count</t>
  </si>
  <si>
    <t xml:space="preserve">Species = </t>
  </si>
  <si>
    <t>&lt;-Enter Code</t>
  </si>
  <si>
    <t>Codes (PILA, ABLA, PICO, PIFL)</t>
  </si>
  <si>
    <t>Species</t>
  </si>
  <si>
    <t>Enter Code</t>
  </si>
  <si>
    <t>basal snoZ</t>
  </si>
  <si>
    <t>ADDITIONAL ENGELMANN SPRUCE (PIEN)</t>
  </si>
  <si>
    <t>ADDITIONAL SUBALPINE FIR (ABLA)</t>
  </si>
  <si>
    <t>Codes (PICO, PIFL)</t>
  </si>
  <si>
    <t>Transect compass direction:</t>
  </si>
  <si>
    <t>Transect length (m):</t>
  </si>
  <si>
    <t xml:space="preserve">Date: </t>
  </si>
  <si>
    <t>Group 1:</t>
  </si>
  <si>
    <t>Group 2:</t>
  </si>
  <si>
    <t>NOTE: ALL PLOTS HAVE TO BE SET TO DRAW DATA FROM THIS WORKSHEET!</t>
  </si>
  <si>
    <t>________</t>
  </si>
  <si>
    <t>Transect #</t>
  </si>
  <si>
    <t>Transect length:</t>
  </si>
  <si>
    <t>CHECK COMBINED DATA FORMULAE ON THIS SHEET</t>
  </si>
  <si>
    <t>mm/dd/yy</t>
  </si>
  <si>
    <t>Group 1</t>
  </si>
  <si>
    <t>Group 2</t>
  </si>
  <si>
    <t>OTHER SPECIES Combined</t>
  </si>
  <si>
    <t>All Spp</t>
  </si>
  <si>
    <t>TOTALS</t>
  </si>
  <si>
    <r>
      <t xml:space="preserve">NOTE THE </t>
    </r>
    <r>
      <rPr>
        <b/>
        <sz val="10"/>
        <color indexed="10"/>
        <rFont val="Arial"/>
        <family val="2"/>
      </rPr>
      <t>ORDER</t>
    </r>
    <r>
      <rPr>
        <b/>
        <i/>
        <sz val="10"/>
        <color indexed="10"/>
        <rFont val="Arial"/>
        <family val="2"/>
      </rPr>
      <t xml:space="preserve"> OF GROUPS OF COLUMNS –  ENTER Spruce_1, Fir_1, THEN ENTER Additional Spruce, Additional Fir, &amp; Other Species</t>
    </r>
  </si>
  <si>
    <t>NOTE - Blue &amp; Purple colored cells are calculated - don't overwrite</t>
  </si>
  <si>
    <t>GROUP ____</t>
  </si>
  <si>
    <t>Group #:  ______ Observers:_______________________________________________________________________</t>
  </si>
  <si>
    <t>Nick, Chris, Melissa, Carissa</t>
  </si>
  <si>
    <t>Species = PIEN</t>
  </si>
  <si>
    <t>no data</t>
  </si>
  <si>
    <t>TEAM 2</t>
  </si>
  <si>
    <t>TEAM 1</t>
  </si>
  <si>
    <t>TEAM  1</t>
  </si>
  <si>
    <t>TEAM 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</si>
</sst>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m/d/yy;@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0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i/>
      <sz val="10"/>
      <color indexed="16"/>
      <name val="Arial"/>
      <family val="2"/>
    </font>
    <font>
      <i/>
      <sz val="10"/>
      <color indexed="10"/>
      <name val="Arial"/>
      <family val="2"/>
    </font>
    <font>
      <b/>
      <sz val="10"/>
      <color indexed="46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0"/>
      <color indexed="50"/>
      <name val="Arial"/>
      <family val="2"/>
    </font>
    <font>
      <b/>
      <sz val="10"/>
      <color indexed="4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0"/>
      <name val="Arial"/>
      <family val="2"/>
    </font>
    <font>
      <b/>
      <i/>
      <sz val="10"/>
      <color indexed="20"/>
      <name val="Arial"/>
      <family val="2"/>
    </font>
    <font>
      <b/>
      <sz val="13.5"/>
      <color indexed="8"/>
      <name val="Arial"/>
      <family val="0"/>
    </font>
    <font>
      <b/>
      <sz val="11"/>
      <color indexed="8"/>
      <name val="Arial"/>
      <family val="0"/>
    </font>
    <font>
      <b/>
      <sz val="13.75"/>
      <color indexed="8"/>
      <name val="Arial"/>
      <family val="2"/>
    </font>
    <font>
      <b/>
      <sz val="13.25"/>
      <color indexed="8"/>
      <name val="Arial"/>
      <family val="0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color indexed="60"/>
      <name val="Arial"/>
      <family val="2"/>
    </font>
    <font>
      <b/>
      <i/>
      <sz val="22.25"/>
      <color indexed="60"/>
      <name val="Arial"/>
      <family val="2"/>
    </font>
    <font>
      <b/>
      <i/>
      <sz val="14.25"/>
      <color indexed="60"/>
      <name val="Arial"/>
      <family val="2"/>
    </font>
    <font>
      <b/>
      <i/>
      <sz val="16.25"/>
      <color indexed="60"/>
      <name val="Arial"/>
      <family val="2"/>
    </font>
    <font>
      <b/>
      <i/>
      <sz val="22.25"/>
      <color indexed="21"/>
      <name val="Arial"/>
      <family val="2"/>
    </font>
    <font>
      <b/>
      <i/>
      <sz val="14.25"/>
      <color indexed="21"/>
      <name val="Arial"/>
      <family val="2"/>
    </font>
    <font>
      <b/>
      <i/>
      <sz val="16.25"/>
      <color indexed="21"/>
      <name val="Arial"/>
      <family val="2"/>
    </font>
    <font>
      <b/>
      <i/>
      <sz val="12"/>
      <color indexed="62"/>
      <name val="Arial"/>
      <family val="2"/>
    </font>
    <font>
      <b/>
      <sz val="14.25"/>
      <color indexed="62"/>
      <name val="Arial"/>
      <family val="2"/>
    </font>
    <font>
      <b/>
      <i/>
      <sz val="22.25"/>
      <color indexed="12"/>
      <name val="Arial"/>
      <family val="2"/>
    </font>
    <font>
      <b/>
      <i/>
      <sz val="14.25"/>
      <color indexed="12"/>
      <name val="Arial"/>
      <family val="2"/>
    </font>
    <font>
      <b/>
      <sz val="22.25"/>
      <color indexed="12"/>
      <name val="Symbol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57" applyBorder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57" applyBorder="1">
      <alignment/>
      <protection/>
    </xf>
    <xf numFmtId="0" fontId="0" fillId="0" borderId="15" xfId="0" applyBorder="1" applyAlignment="1">
      <alignment/>
    </xf>
    <xf numFmtId="0" fontId="3" fillId="20" borderId="14" xfId="57" applyFill="1" applyBorder="1">
      <alignment/>
      <protection/>
    </xf>
    <xf numFmtId="0" fontId="0" fillId="20" borderId="10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0" xfId="0" applyFill="1" applyAlignment="1">
      <alignment/>
    </xf>
    <xf numFmtId="0" fontId="3" fillId="20" borderId="16" xfId="57" applyFill="1" applyBorder="1">
      <alignment/>
      <protection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2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20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22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5" fillId="22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6" fillId="0" borderId="0" xfId="57" applyFont="1" applyBorder="1">
      <alignment/>
      <protection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5" fillId="22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5" fillId="22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27" fillId="0" borderId="12" xfId="0" applyFont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29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0" fillId="5" borderId="0" xfId="0" applyFill="1" applyAlignment="1">
      <alignment/>
    </xf>
    <xf numFmtId="0" fontId="29" fillId="5" borderId="0" xfId="0" applyFont="1" applyFill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4" fillId="5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0" borderId="33" xfId="0" applyBorder="1" applyAlignment="1">
      <alignment/>
    </xf>
    <xf numFmtId="0" fontId="0" fillId="20" borderId="34" xfId="0" applyFill="1" applyBorder="1" applyAlignment="1">
      <alignment/>
    </xf>
    <xf numFmtId="0" fontId="0" fillId="0" borderId="34" xfId="0" applyBorder="1" applyAlignment="1">
      <alignment/>
    </xf>
    <xf numFmtId="0" fontId="0" fillId="20" borderId="35" xfId="0" applyFill="1" applyBorder="1" applyAlignment="1">
      <alignment/>
    </xf>
    <xf numFmtId="0" fontId="0" fillId="0" borderId="11" xfId="0" applyBorder="1" applyAlignment="1">
      <alignment/>
    </xf>
    <xf numFmtId="0" fontId="0" fillId="20" borderId="14" xfId="0" applyFill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29" xfId="0" applyFill="1" applyBorder="1" applyAlignment="1">
      <alignment/>
    </xf>
    <xf numFmtId="0" fontId="29" fillId="0" borderId="20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4" borderId="21" xfId="0" applyFont="1" applyFill="1" applyBorder="1" applyAlignment="1">
      <alignment/>
    </xf>
    <xf numFmtId="0" fontId="3" fillId="0" borderId="38" xfId="57" applyBorder="1">
      <alignment/>
      <protection/>
    </xf>
    <xf numFmtId="0" fontId="3" fillId="20" borderId="39" xfId="57" applyFill="1" applyBorder="1">
      <alignment/>
      <protection/>
    </xf>
    <xf numFmtId="0" fontId="3" fillId="0" borderId="39" xfId="57" applyBorder="1">
      <alignment/>
      <protection/>
    </xf>
    <xf numFmtId="0" fontId="3" fillId="20" borderId="40" xfId="57" applyFill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0" borderId="25" xfId="0" applyFill="1" applyBorder="1" applyAlignment="1">
      <alignment/>
    </xf>
    <xf numFmtId="0" fontId="0" fillId="20" borderId="30" xfId="0" applyFill="1" applyBorder="1" applyAlignment="1">
      <alignment/>
    </xf>
    <xf numFmtId="0" fontId="0" fillId="20" borderId="31" xfId="0" applyFill="1" applyBorder="1" applyAlignment="1">
      <alignment/>
    </xf>
    <xf numFmtId="0" fontId="0" fillId="20" borderId="32" xfId="0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24" borderId="22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28" fillId="0" borderId="0" xfId="0" applyFont="1" applyAlignment="1">
      <alignment/>
    </xf>
    <xf numFmtId="0" fontId="0" fillId="0" borderId="25" xfId="0" applyFill="1" applyBorder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/>
    </xf>
    <xf numFmtId="0" fontId="0" fillId="7" borderId="10" xfId="0" applyFill="1" applyBorder="1" applyAlignment="1">
      <alignment/>
    </xf>
    <xf numFmtId="167" fontId="0" fillId="7" borderId="41" xfId="0" applyNumberFormat="1" applyFill="1" applyBorder="1" applyAlignment="1">
      <alignment/>
    </xf>
    <xf numFmtId="0" fontId="0" fillId="7" borderId="34" xfId="0" applyFill="1" applyBorder="1" applyAlignment="1">
      <alignment/>
    </xf>
    <xf numFmtId="0" fontId="4" fillId="7" borderId="42" xfId="0" applyFont="1" applyFill="1" applyBorder="1" applyAlignment="1">
      <alignment/>
    </xf>
    <xf numFmtId="0" fontId="0" fillId="7" borderId="42" xfId="0" applyFill="1" applyBorder="1" applyAlignment="1">
      <alignment/>
    </xf>
    <xf numFmtId="0" fontId="0" fillId="7" borderId="43" xfId="0" applyFill="1" applyBorder="1" applyAlignment="1">
      <alignment/>
    </xf>
    <xf numFmtId="0" fontId="0" fillId="25" borderId="0" xfId="0" applyFill="1" applyAlignment="1">
      <alignment/>
    </xf>
    <xf numFmtId="0" fontId="29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0" fillId="10" borderId="0" xfId="0" applyFill="1" applyAlignment="1">
      <alignment/>
    </xf>
    <xf numFmtId="0" fontId="29" fillId="10" borderId="0" xfId="0" applyFont="1" applyFill="1" applyAlignment="1">
      <alignment/>
    </xf>
    <xf numFmtId="0" fontId="4" fillId="10" borderId="0" xfId="0" applyFont="1" applyFill="1" applyAlignment="1">
      <alignment/>
    </xf>
    <xf numFmtId="0" fontId="0" fillId="0" borderId="44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bbonForest Snow dpth graph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Snow Depth &amp; Tree Height 
Transect 2 Profile</a:t>
            </a:r>
          </a:p>
        </c:rich>
      </c:tx>
      <c:layout>
        <c:manualLayout>
          <c:xMode val="factor"/>
          <c:yMode val="factor"/>
          <c:x val="-0.00125"/>
          <c:y val="0.0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91"/>
          <c:w val="0.87325"/>
          <c:h val="0.7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'Combined Data'!$B$11</c:f>
              <c:strCache>
                <c:ptCount val="1"/>
                <c:pt idx="0">
                  <c:v>Snow 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name>Snow Z - Polyn(6)</c:name>
            <c:spPr>
              <a:ln w="25400">
                <a:solidFill>
                  <a:srgbClr val="333399"/>
                </a:solidFill>
              </a:ln>
            </c:spPr>
            <c:trendlineType val="poly"/>
            <c:order val="6"/>
            <c:dispEq val="0"/>
            <c:dispRSqr val="0"/>
          </c:trendline>
          <c:yVal>
            <c:numRef>
              <c:f>'Combined Data'!$B$13:$B$62</c:f>
              <c:numCache>
                <c:ptCount val="50"/>
                <c:pt idx="0">
                  <c:v>60</c:v>
                </c:pt>
                <c:pt idx="1">
                  <c:v>72</c:v>
                </c:pt>
                <c:pt idx="2">
                  <c:v>76.5</c:v>
                </c:pt>
                <c:pt idx="3">
                  <c:v>84.5</c:v>
                </c:pt>
                <c:pt idx="4">
                  <c:v>73.5</c:v>
                </c:pt>
                <c:pt idx="5">
                  <c:v>68</c:v>
                </c:pt>
                <c:pt idx="6">
                  <c:v>70</c:v>
                </c:pt>
                <c:pt idx="7">
                  <c:v>71</c:v>
                </c:pt>
                <c:pt idx="8">
                  <c:v>73</c:v>
                </c:pt>
                <c:pt idx="9">
                  <c:v>80.5</c:v>
                </c:pt>
                <c:pt idx="10">
                  <c:v>98.5</c:v>
                </c:pt>
                <c:pt idx="11">
                  <c:v>103</c:v>
                </c:pt>
                <c:pt idx="12">
                  <c:v>102</c:v>
                </c:pt>
                <c:pt idx="13">
                  <c:v>99.5</c:v>
                </c:pt>
                <c:pt idx="14">
                  <c:v>100</c:v>
                </c:pt>
                <c:pt idx="15">
                  <c:v>114.5</c:v>
                </c:pt>
                <c:pt idx="16">
                  <c:v>112.5</c:v>
                </c:pt>
                <c:pt idx="17">
                  <c:v>110</c:v>
                </c:pt>
                <c:pt idx="18">
                  <c:v>109.5</c:v>
                </c:pt>
                <c:pt idx="19">
                  <c:v>106</c:v>
                </c:pt>
                <c:pt idx="20">
                  <c:v>106</c:v>
                </c:pt>
                <c:pt idx="21">
                  <c:v>105</c:v>
                </c:pt>
                <c:pt idx="22">
                  <c:v>96</c:v>
                </c:pt>
                <c:pt idx="23">
                  <c:v>94.5</c:v>
                </c:pt>
                <c:pt idx="24">
                  <c:v>91.5</c:v>
                </c:pt>
                <c:pt idx="25">
                  <c:v>81.5</c:v>
                </c:pt>
                <c:pt idx="26">
                  <c:v>72</c:v>
                </c:pt>
                <c:pt idx="27">
                  <c:v>65.5</c:v>
                </c:pt>
                <c:pt idx="28">
                  <c:v>62</c:v>
                </c:pt>
                <c:pt idx="29">
                  <c:v>45</c:v>
                </c:pt>
                <c:pt idx="30">
                  <c:v>28.5</c:v>
                </c:pt>
                <c:pt idx="31">
                  <c:v>28</c:v>
                </c:pt>
                <c:pt idx="32">
                  <c:v>30.5</c:v>
                </c:pt>
                <c:pt idx="33">
                  <c:v>42</c:v>
                </c:pt>
                <c:pt idx="34">
                  <c:v>55.5</c:v>
                </c:pt>
                <c:pt idx="35">
                  <c:v>60</c:v>
                </c:pt>
                <c:pt idx="36">
                  <c:v>59.75</c:v>
                </c:pt>
                <c:pt idx="37">
                  <c:v>61.5</c:v>
                </c:pt>
                <c:pt idx="38">
                  <c:v>60.25</c:v>
                </c:pt>
                <c:pt idx="39">
                  <c:v>67</c:v>
                </c:pt>
                <c:pt idx="40">
                  <c:v>67</c:v>
                </c:pt>
                <c:pt idx="41">
                  <c:v>66</c:v>
                </c:pt>
                <c:pt idx="42">
                  <c:v>54.5</c:v>
                </c:pt>
                <c:pt idx="43">
                  <c:v>62.5</c:v>
                </c:pt>
                <c:pt idx="44">
                  <c:v>77.5</c:v>
                </c:pt>
                <c:pt idx="45">
                  <c:v>70.5</c:v>
                </c:pt>
                <c:pt idx="46">
                  <c:v>86</c:v>
                </c:pt>
                <c:pt idx="47">
                  <c:v>85</c:v>
                </c:pt>
                <c:pt idx="48">
                  <c:v>99.5</c:v>
                </c:pt>
                <c:pt idx="49">
                  <c:v>100</c:v>
                </c:pt>
              </c:numCache>
            </c:numRef>
          </c:yVal>
          <c:smooth val="0"/>
        </c:ser>
        <c:axId val="46928946"/>
        <c:axId val="19707331"/>
      </c:scatterChart>
      <c:scatterChart>
        <c:scatterStyle val="lineMarker"/>
        <c:varyColors val="0"/>
        <c:ser>
          <c:idx val="2"/>
          <c:order val="1"/>
          <c:tx>
            <c:v>Fir Tree Ht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'Combined Data'!$F$13:$F$62</c:f>
              <c:numCache>
                <c:ptCount val="50"/>
                <c:pt idx="0">
                  <c:v>2.3</c:v>
                </c:pt>
                <c:pt idx="1">
                  <c:v>1.65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</c:v>
                </c:pt>
                <c:pt idx="6">
                  <c:v>1.5</c:v>
                </c:pt>
                <c:pt idx="7">
                  <c:v>0</c:v>
                </c:pt>
                <c:pt idx="8">
                  <c:v>0</c:v>
                </c:pt>
                <c:pt idx="9">
                  <c:v>1.7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2.95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0.95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3.9669999999999996</c:v>
                </c:pt>
                <c:pt idx="44">
                  <c:v>3.5</c:v>
                </c:pt>
                <c:pt idx="45">
                  <c:v>0</c:v>
                </c:pt>
                <c:pt idx="46">
                  <c:v>0</c:v>
                </c:pt>
                <c:pt idx="47">
                  <c:v>1.375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Spruce Tree Ht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'Combined Data'!$C$13:$C$62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0.93</c:v>
                </c:pt>
                <c:pt idx="4">
                  <c:v>2.61</c:v>
                </c:pt>
                <c:pt idx="5">
                  <c:v>0.8400000000000001</c:v>
                </c:pt>
                <c:pt idx="6">
                  <c:v>6.307666666666666</c:v>
                </c:pt>
                <c:pt idx="7">
                  <c:v>0.815</c:v>
                </c:pt>
                <c:pt idx="8">
                  <c:v>3.75</c:v>
                </c:pt>
                <c:pt idx="9">
                  <c:v>1.44</c:v>
                </c:pt>
                <c:pt idx="10">
                  <c:v>1.3</c:v>
                </c:pt>
                <c:pt idx="11">
                  <c:v>0</c:v>
                </c:pt>
                <c:pt idx="12">
                  <c:v>0</c:v>
                </c:pt>
                <c:pt idx="13">
                  <c:v>1.4</c:v>
                </c:pt>
                <c:pt idx="14">
                  <c:v>1.95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0.7</c:v>
                </c:pt>
                <c:pt idx="31">
                  <c:v>0</c:v>
                </c:pt>
                <c:pt idx="32">
                  <c:v>0</c:v>
                </c:pt>
                <c:pt idx="33">
                  <c:v>21.00905</c:v>
                </c:pt>
                <c:pt idx="34">
                  <c:v>0</c:v>
                </c:pt>
                <c:pt idx="35">
                  <c:v>0</c:v>
                </c:pt>
                <c:pt idx="36">
                  <c:v>19.75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1.58</c:v>
                </c:pt>
                <c:pt idx="43">
                  <c:v>1.7</c:v>
                </c:pt>
                <c:pt idx="44">
                  <c:v>1.3399999999999999</c:v>
                </c:pt>
                <c:pt idx="45">
                  <c:v>0</c:v>
                </c:pt>
                <c:pt idx="46">
                  <c:v>0</c:v>
                </c:pt>
                <c:pt idx="47">
                  <c:v>2.1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43148252"/>
        <c:axId val="52789949"/>
      </c:scatterChart>
      <c:valAx>
        <c:axId val="4692894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7331"/>
        <c:crosses val="autoZero"/>
        <c:crossBetween val="midCat"/>
        <c:dispUnits/>
      </c:valAx>
      <c:valAx>
        <c:axId val="197073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Snow Z (cm)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28946"/>
        <c:crosses val="autoZero"/>
        <c:crossBetween val="midCat"/>
        <c:dispUnits/>
      </c:valAx>
      <c:valAx>
        <c:axId val="43148252"/>
        <c:scaling>
          <c:orientation val="minMax"/>
        </c:scaling>
        <c:axPos val="b"/>
        <c:delete val="1"/>
        <c:majorTickMark val="out"/>
        <c:minorTickMark val="none"/>
        <c:tickLblPos val="nextTo"/>
        <c:crossAx val="52789949"/>
        <c:crosses val="max"/>
        <c:crossBetween val="midCat"/>
        <c:dispUnits/>
      </c:valAx>
      <c:valAx>
        <c:axId val="5278994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Tree Height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8252"/>
        <c:crosses val="max"/>
        <c:crossBetween val="midCat"/>
        <c:dispUnits/>
        <c:majorUnit val="5"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12825"/>
          <c:y val="0.224"/>
          <c:w val="0.1955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Tree Height vs. Snow Depth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725"/>
          <c:w val="0.857"/>
          <c:h val="0.807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Data'!$C$13:$C$62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0.93</c:v>
                  </c:pt>
                  <c:pt idx="4">
                    <c:v>2.61</c:v>
                  </c:pt>
                  <c:pt idx="5">
                    <c:v>0.8400000000000001</c:v>
                  </c:pt>
                  <c:pt idx="6">
                    <c:v>6.307666666666666</c:v>
                  </c:pt>
                  <c:pt idx="7">
                    <c:v>0.815</c:v>
                  </c:pt>
                  <c:pt idx="8">
                    <c:v>3.75</c:v>
                  </c:pt>
                  <c:pt idx="9">
                    <c:v>1.44</c:v>
                  </c:pt>
                  <c:pt idx="10">
                    <c:v>1.3</c:v>
                  </c:pt>
                  <c:pt idx="11">
                    <c:v>0</c:v>
                  </c:pt>
                  <c:pt idx="12">
                    <c:v>0</c:v>
                  </c:pt>
                  <c:pt idx="13">
                    <c:v>1.4</c:v>
                  </c:pt>
                  <c:pt idx="14">
                    <c:v>1.95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0.7</c:v>
                  </c:pt>
                  <c:pt idx="31">
                    <c:v>0</c:v>
                  </c:pt>
                  <c:pt idx="32">
                    <c:v>0</c:v>
                  </c:pt>
                  <c:pt idx="33">
                    <c:v>21.00905</c:v>
                  </c:pt>
                  <c:pt idx="34">
                    <c:v>0</c:v>
                  </c:pt>
                  <c:pt idx="35">
                    <c:v>0</c:v>
                  </c:pt>
                  <c:pt idx="36">
                    <c:v>19.75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1.58</c:v>
                  </c:pt>
                  <c:pt idx="43">
                    <c:v>1.7</c:v>
                  </c:pt>
                  <c:pt idx="44">
                    <c:v>1.3399999999999999</c:v>
                  </c:pt>
                  <c:pt idx="45">
                    <c:v>0</c:v>
                  </c:pt>
                  <c:pt idx="46">
                    <c:v>0</c:v>
                  </c:pt>
                  <c:pt idx="47">
                    <c:v>2.1</c:v>
                  </c:pt>
                  <c:pt idx="48">
                    <c:v>0</c:v>
                  </c:pt>
                  <c:pt idx="49">
                    <c:v>0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xVal>
            <c:numRef>
              <c:f>'Combined Data'!$B$13:$B$62</c:f>
              <c:numCache>
                <c:ptCount val="50"/>
                <c:pt idx="0">
                  <c:v>60</c:v>
                </c:pt>
                <c:pt idx="1">
                  <c:v>72</c:v>
                </c:pt>
                <c:pt idx="2">
                  <c:v>76.5</c:v>
                </c:pt>
                <c:pt idx="3">
                  <c:v>84.5</c:v>
                </c:pt>
                <c:pt idx="4">
                  <c:v>73.5</c:v>
                </c:pt>
                <c:pt idx="5">
                  <c:v>68</c:v>
                </c:pt>
                <c:pt idx="6">
                  <c:v>70</c:v>
                </c:pt>
                <c:pt idx="7">
                  <c:v>71</c:v>
                </c:pt>
                <c:pt idx="8">
                  <c:v>73</c:v>
                </c:pt>
                <c:pt idx="9">
                  <c:v>80.5</c:v>
                </c:pt>
                <c:pt idx="10">
                  <c:v>98.5</c:v>
                </c:pt>
                <c:pt idx="11">
                  <c:v>103</c:v>
                </c:pt>
                <c:pt idx="12">
                  <c:v>102</c:v>
                </c:pt>
                <c:pt idx="13">
                  <c:v>99.5</c:v>
                </c:pt>
                <c:pt idx="14">
                  <c:v>100</c:v>
                </c:pt>
                <c:pt idx="15">
                  <c:v>114.5</c:v>
                </c:pt>
                <c:pt idx="16">
                  <c:v>112.5</c:v>
                </c:pt>
                <c:pt idx="17">
                  <c:v>110</c:v>
                </c:pt>
                <c:pt idx="18">
                  <c:v>109.5</c:v>
                </c:pt>
                <c:pt idx="19">
                  <c:v>106</c:v>
                </c:pt>
                <c:pt idx="20">
                  <c:v>106</c:v>
                </c:pt>
                <c:pt idx="21">
                  <c:v>105</c:v>
                </c:pt>
                <c:pt idx="22">
                  <c:v>96</c:v>
                </c:pt>
                <c:pt idx="23">
                  <c:v>94.5</c:v>
                </c:pt>
                <c:pt idx="24">
                  <c:v>91.5</c:v>
                </c:pt>
                <c:pt idx="25">
                  <c:v>81.5</c:v>
                </c:pt>
                <c:pt idx="26">
                  <c:v>72</c:v>
                </c:pt>
                <c:pt idx="27">
                  <c:v>65.5</c:v>
                </c:pt>
                <c:pt idx="28">
                  <c:v>62</c:v>
                </c:pt>
                <c:pt idx="29">
                  <c:v>45</c:v>
                </c:pt>
                <c:pt idx="30">
                  <c:v>28.5</c:v>
                </c:pt>
                <c:pt idx="31">
                  <c:v>28</c:v>
                </c:pt>
                <c:pt idx="32">
                  <c:v>30.5</c:v>
                </c:pt>
                <c:pt idx="33">
                  <c:v>42</c:v>
                </c:pt>
                <c:pt idx="34">
                  <c:v>55.5</c:v>
                </c:pt>
                <c:pt idx="35">
                  <c:v>60</c:v>
                </c:pt>
                <c:pt idx="36">
                  <c:v>59.75</c:v>
                </c:pt>
                <c:pt idx="37">
                  <c:v>61.5</c:v>
                </c:pt>
                <c:pt idx="38">
                  <c:v>60.25</c:v>
                </c:pt>
                <c:pt idx="39">
                  <c:v>67</c:v>
                </c:pt>
                <c:pt idx="40">
                  <c:v>67</c:v>
                </c:pt>
                <c:pt idx="41">
                  <c:v>66</c:v>
                </c:pt>
                <c:pt idx="42">
                  <c:v>54.5</c:v>
                </c:pt>
                <c:pt idx="43">
                  <c:v>62.5</c:v>
                </c:pt>
                <c:pt idx="44">
                  <c:v>77.5</c:v>
                </c:pt>
                <c:pt idx="45">
                  <c:v>70.5</c:v>
                </c:pt>
                <c:pt idx="46">
                  <c:v>86</c:v>
                </c:pt>
                <c:pt idx="47">
                  <c:v>85</c:v>
                </c:pt>
                <c:pt idx="48">
                  <c:v>99.5</c:v>
                </c:pt>
                <c:pt idx="49">
                  <c:v>100</c:v>
                </c:pt>
              </c:numCache>
            </c:numRef>
          </c:xVal>
          <c:yVal>
            <c:numRef>
              <c:f>'Combined Data'!$C$13:$C$62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0.93</c:v>
                </c:pt>
                <c:pt idx="4">
                  <c:v>2.61</c:v>
                </c:pt>
                <c:pt idx="5">
                  <c:v>0.8400000000000001</c:v>
                </c:pt>
                <c:pt idx="6">
                  <c:v>6.307666666666666</c:v>
                </c:pt>
                <c:pt idx="7">
                  <c:v>0.815</c:v>
                </c:pt>
                <c:pt idx="8">
                  <c:v>3.75</c:v>
                </c:pt>
                <c:pt idx="9">
                  <c:v>1.44</c:v>
                </c:pt>
                <c:pt idx="10">
                  <c:v>1.3</c:v>
                </c:pt>
                <c:pt idx="11">
                  <c:v>0</c:v>
                </c:pt>
                <c:pt idx="12">
                  <c:v>0</c:v>
                </c:pt>
                <c:pt idx="13">
                  <c:v>1.4</c:v>
                </c:pt>
                <c:pt idx="14">
                  <c:v>1.95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0.7</c:v>
                </c:pt>
                <c:pt idx="31">
                  <c:v>0</c:v>
                </c:pt>
                <c:pt idx="32">
                  <c:v>0</c:v>
                </c:pt>
                <c:pt idx="33">
                  <c:v>21.00905</c:v>
                </c:pt>
                <c:pt idx="34">
                  <c:v>0</c:v>
                </c:pt>
                <c:pt idx="35">
                  <c:v>0</c:v>
                </c:pt>
                <c:pt idx="36">
                  <c:v>19.75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1.58</c:v>
                </c:pt>
                <c:pt idx="43">
                  <c:v>1.7</c:v>
                </c:pt>
                <c:pt idx="44">
                  <c:v>1.3399999999999999</c:v>
                </c:pt>
                <c:pt idx="45">
                  <c:v>0</c:v>
                </c:pt>
                <c:pt idx="46">
                  <c:v>0</c:v>
                </c:pt>
                <c:pt idx="47">
                  <c:v>2.1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Data'!$F$13:$F$62</c:f>
                <c:numCache>
                  <c:ptCount val="50"/>
                  <c:pt idx="0">
                    <c:v>2.3</c:v>
                  </c:pt>
                  <c:pt idx="1">
                    <c:v>1.65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3.1</c:v>
                  </c:pt>
                  <c:pt idx="6">
                    <c:v>1.5</c:v>
                  </c:pt>
                  <c:pt idx="7">
                    <c:v>0</c:v>
                  </c:pt>
                  <c:pt idx="8">
                    <c:v>0</c:v>
                  </c:pt>
                  <c:pt idx="9">
                    <c:v>1.7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2.95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0.95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3.9669999999999996</c:v>
                  </c:pt>
                  <c:pt idx="44">
                    <c:v>3.5</c:v>
                  </c:pt>
                  <c:pt idx="45">
                    <c:v>0</c:v>
                  </c:pt>
                  <c:pt idx="46">
                    <c:v>0</c:v>
                  </c:pt>
                  <c:pt idx="47">
                    <c:v>1.375</c:v>
                  </c:pt>
                  <c:pt idx="48">
                    <c:v>0</c:v>
                  </c:pt>
                  <c:pt idx="49">
                    <c:v>0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xVal>
            <c:numRef>
              <c:f>'Combined Data'!$B$13:$B$62</c:f>
              <c:numCache>
                <c:ptCount val="50"/>
                <c:pt idx="0">
                  <c:v>60</c:v>
                </c:pt>
                <c:pt idx="1">
                  <c:v>72</c:v>
                </c:pt>
                <c:pt idx="2">
                  <c:v>76.5</c:v>
                </c:pt>
                <c:pt idx="3">
                  <c:v>84.5</c:v>
                </c:pt>
                <c:pt idx="4">
                  <c:v>73.5</c:v>
                </c:pt>
                <c:pt idx="5">
                  <c:v>68</c:v>
                </c:pt>
                <c:pt idx="6">
                  <c:v>70</c:v>
                </c:pt>
                <c:pt idx="7">
                  <c:v>71</c:v>
                </c:pt>
                <c:pt idx="8">
                  <c:v>73</c:v>
                </c:pt>
                <c:pt idx="9">
                  <c:v>80.5</c:v>
                </c:pt>
                <c:pt idx="10">
                  <c:v>98.5</c:v>
                </c:pt>
                <c:pt idx="11">
                  <c:v>103</c:v>
                </c:pt>
                <c:pt idx="12">
                  <c:v>102</c:v>
                </c:pt>
                <c:pt idx="13">
                  <c:v>99.5</c:v>
                </c:pt>
                <c:pt idx="14">
                  <c:v>100</c:v>
                </c:pt>
                <c:pt idx="15">
                  <c:v>114.5</c:v>
                </c:pt>
                <c:pt idx="16">
                  <c:v>112.5</c:v>
                </c:pt>
                <c:pt idx="17">
                  <c:v>110</c:v>
                </c:pt>
                <c:pt idx="18">
                  <c:v>109.5</c:v>
                </c:pt>
                <c:pt idx="19">
                  <c:v>106</c:v>
                </c:pt>
                <c:pt idx="20">
                  <c:v>106</c:v>
                </c:pt>
                <c:pt idx="21">
                  <c:v>105</c:v>
                </c:pt>
                <c:pt idx="22">
                  <c:v>96</c:v>
                </c:pt>
                <c:pt idx="23">
                  <c:v>94.5</c:v>
                </c:pt>
                <c:pt idx="24">
                  <c:v>91.5</c:v>
                </c:pt>
                <c:pt idx="25">
                  <c:v>81.5</c:v>
                </c:pt>
                <c:pt idx="26">
                  <c:v>72</c:v>
                </c:pt>
                <c:pt idx="27">
                  <c:v>65.5</c:v>
                </c:pt>
                <c:pt idx="28">
                  <c:v>62</c:v>
                </c:pt>
                <c:pt idx="29">
                  <c:v>45</c:v>
                </c:pt>
                <c:pt idx="30">
                  <c:v>28.5</c:v>
                </c:pt>
                <c:pt idx="31">
                  <c:v>28</c:v>
                </c:pt>
                <c:pt idx="32">
                  <c:v>30.5</c:v>
                </c:pt>
                <c:pt idx="33">
                  <c:v>42</c:v>
                </c:pt>
                <c:pt idx="34">
                  <c:v>55.5</c:v>
                </c:pt>
                <c:pt idx="35">
                  <c:v>60</c:v>
                </c:pt>
                <c:pt idx="36">
                  <c:v>59.75</c:v>
                </c:pt>
                <c:pt idx="37">
                  <c:v>61.5</c:v>
                </c:pt>
                <c:pt idx="38">
                  <c:v>60.25</c:v>
                </c:pt>
                <c:pt idx="39">
                  <c:v>67</c:v>
                </c:pt>
                <c:pt idx="40">
                  <c:v>67</c:v>
                </c:pt>
                <c:pt idx="41">
                  <c:v>66</c:v>
                </c:pt>
                <c:pt idx="42">
                  <c:v>54.5</c:v>
                </c:pt>
                <c:pt idx="43">
                  <c:v>62.5</c:v>
                </c:pt>
                <c:pt idx="44">
                  <c:v>77.5</c:v>
                </c:pt>
                <c:pt idx="45">
                  <c:v>70.5</c:v>
                </c:pt>
                <c:pt idx="46">
                  <c:v>86</c:v>
                </c:pt>
                <c:pt idx="47">
                  <c:v>85</c:v>
                </c:pt>
                <c:pt idx="48">
                  <c:v>99.5</c:v>
                </c:pt>
                <c:pt idx="49">
                  <c:v>100</c:v>
                </c:pt>
              </c:numCache>
            </c:numRef>
          </c:xVal>
          <c:yVal>
            <c:numRef>
              <c:f>'Combined Data'!$F$13:$F$62</c:f>
              <c:numCache>
                <c:ptCount val="50"/>
                <c:pt idx="0">
                  <c:v>2.3</c:v>
                </c:pt>
                <c:pt idx="1">
                  <c:v>1.65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</c:v>
                </c:pt>
                <c:pt idx="6">
                  <c:v>1.5</c:v>
                </c:pt>
                <c:pt idx="7">
                  <c:v>0</c:v>
                </c:pt>
                <c:pt idx="8">
                  <c:v>0</c:v>
                </c:pt>
                <c:pt idx="9">
                  <c:v>1.7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2.95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0.95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3.9669999999999996</c:v>
                </c:pt>
                <c:pt idx="44">
                  <c:v>3.5</c:v>
                </c:pt>
                <c:pt idx="45">
                  <c:v>0</c:v>
                </c:pt>
                <c:pt idx="46">
                  <c:v>0</c:v>
                </c:pt>
                <c:pt idx="47">
                  <c:v>1.375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total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All spp. - polyn(6</c:name>
            <c:spPr>
              <a:ln w="25400">
                <a:solidFill>
                  <a:srgbClr val="800000"/>
                </a:solidFill>
                <a:prstDash val="dash"/>
              </a:ln>
            </c:spPr>
            <c:trendlineType val="poly"/>
            <c:order val="6"/>
            <c:dispEq val="0"/>
            <c:dispRSqr val="0"/>
          </c:trendline>
          <c:xVal>
            <c:numRef>
              <c:f>'Combined Data'!$B$13:$B$62</c:f>
              <c:numCache>
                <c:ptCount val="50"/>
                <c:pt idx="0">
                  <c:v>60</c:v>
                </c:pt>
                <c:pt idx="1">
                  <c:v>72</c:v>
                </c:pt>
                <c:pt idx="2">
                  <c:v>76.5</c:v>
                </c:pt>
                <c:pt idx="3">
                  <c:v>84.5</c:v>
                </c:pt>
                <c:pt idx="4">
                  <c:v>73.5</c:v>
                </c:pt>
                <c:pt idx="5">
                  <c:v>68</c:v>
                </c:pt>
                <c:pt idx="6">
                  <c:v>70</c:v>
                </c:pt>
                <c:pt idx="7">
                  <c:v>71</c:v>
                </c:pt>
                <c:pt idx="8">
                  <c:v>73</c:v>
                </c:pt>
                <c:pt idx="9">
                  <c:v>80.5</c:v>
                </c:pt>
                <c:pt idx="10">
                  <c:v>98.5</c:v>
                </c:pt>
                <c:pt idx="11">
                  <c:v>103</c:v>
                </c:pt>
                <c:pt idx="12">
                  <c:v>102</c:v>
                </c:pt>
                <c:pt idx="13">
                  <c:v>99.5</c:v>
                </c:pt>
                <c:pt idx="14">
                  <c:v>100</c:v>
                </c:pt>
                <c:pt idx="15">
                  <c:v>114.5</c:v>
                </c:pt>
                <c:pt idx="16">
                  <c:v>112.5</c:v>
                </c:pt>
                <c:pt idx="17">
                  <c:v>110</c:v>
                </c:pt>
                <c:pt idx="18">
                  <c:v>109.5</c:v>
                </c:pt>
                <c:pt idx="19">
                  <c:v>106</c:v>
                </c:pt>
                <c:pt idx="20">
                  <c:v>106</c:v>
                </c:pt>
                <c:pt idx="21">
                  <c:v>105</c:v>
                </c:pt>
                <c:pt idx="22">
                  <c:v>96</c:v>
                </c:pt>
                <c:pt idx="23">
                  <c:v>94.5</c:v>
                </c:pt>
                <c:pt idx="24">
                  <c:v>91.5</c:v>
                </c:pt>
                <c:pt idx="25">
                  <c:v>81.5</c:v>
                </c:pt>
                <c:pt idx="26">
                  <c:v>72</c:v>
                </c:pt>
                <c:pt idx="27">
                  <c:v>65.5</c:v>
                </c:pt>
                <c:pt idx="28">
                  <c:v>62</c:v>
                </c:pt>
                <c:pt idx="29">
                  <c:v>45</c:v>
                </c:pt>
                <c:pt idx="30">
                  <c:v>28.5</c:v>
                </c:pt>
                <c:pt idx="31">
                  <c:v>28</c:v>
                </c:pt>
                <c:pt idx="32">
                  <c:v>30.5</c:v>
                </c:pt>
                <c:pt idx="33">
                  <c:v>42</c:v>
                </c:pt>
                <c:pt idx="34">
                  <c:v>55.5</c:v>
                </c:pt>
                <c:pt idx="35">
                  <c:v>60</c:v>
                </c:pt>
                <c:pt idx="36">
                  <c:v>59.75</c:v>
                </c:pt>
                <c:pt idx="37">
                  <c:v>61.5</c:v>
                </c:pt>
                <c:pt idx="38">
                  <c:v>60.25</c:v>
                </c:pt>
                <c:pt idx="39">
                  <c:v>67</c:v>
                </c:pt>
                <c:pt idx="40">
                  <c:v>67</c:v>
                </c:pt>
                <c:pt idx="41">
                  <c:v>66</c:v>
                </c:pt>
                <c:pt idx="42">
                  <c:v>54.5</c:v>
                </c:pt>
                <c:pt idx="43">
                  <c:v>62.5</c:v>
                </c:pt>
                <c:pt idx="44">
                  <c:v>77.5</c:v>
                </c:pt>
                <c:pt idx="45">
                  <c:v>70.5</c:v>
                </c:pt>
                <c:pt idx="46">
                  <c:v>86</c:v>
                </c:pt>
                <c:pt idx="47">
                  <c:v>85</c:v>
                </c:pt>
                <c:pt idx="48">
                  <c:v>99.5</c:v>
                </c:pt>
                <c:pt idx="49">
                  <c:v>100</c:v>
                </c:pt>
              </c:numCache>
            </c:numRef>
          </c:xVal>
          <c:yVal>
            <c:numRef>
              <c:f>'Combined Data'!$L$13:$L$62</c:f>
              <c:numCache>
                <c:ptCount val="50"/>
                <c:pt idx="0">
                  <c:v>2.3</c:v>
                </c:pt>
                <c:pt idx="1">
                  <c:v>1.65</c:v>
                </c:pt>
                <c:pt idx="2">
                  <c:v>0</c:v>
                </c:pt>
                <c:pt idx="3">
                  <c:v>0.93</c:v>
                </c:pt>
                <c:pt idx="4">
                  <c:v>2.61</c:v>
                </c:pt>
                <c:pt idx="5">
                  <c:v>3.9400000000000004</c:v>
                </c:pt>
                <c:pt idx="6">
                  <c:v>7.807666666666666</c:v>
                </c:pt>
                <c:pt idx="7">
                  <c:v>0.815</c:v>
                </c:pt>
                <c:pt idx="8">
                  <c:v>3.75</c:v>
                </c:pt>
                <c:pt idx="9">
                  <c:v>3.1399999999999997</c:v>
                </c:pt>
                <c:pt idx="10">
                  <c:v>1.3</c:v>
                </c:pt>
                <c:pt idx="11">
                  <c:v>0</c:v>
                </c:pt>
                <c:pt idx="12">
                  <c:v>0</c:v>
                </c:pt>
                <c:pt idx="13">
                  <c:v>1.4</c:v>
                </c:pt>
                <c:pt idx="14">
                  <c:v>1.95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2.95</c:v>
                </c:pt>
                <c:pt idx="28">
                  <c:v>0</c:v>
                </c:pt>
                <c:pt idx="29">
                  <c:v>0</c:v>
                </c:pt>
                <c:pt idx="30">
                  <c:v>0.7</c:v>
                </c:pt>
                <c:pt idx="31">
                  <c:v>0</c:v>
                </c:pt>
                <c:pt idx="32">
                  <c:v>0</c:v>
                </c:pt>
                <c:pt idx="33">
                  <c:v>21.00905</c:v>
                </c:pt>
                <c:pt idx="34">
                  <c:v>0</c:v>
                </c:pt>
                <c:pt idx="35">
                  <c:v>0</c:v>
                </c:pt>
                <c:pt idx="36">
                  <c:v>19.75</c:v>
                </c:pt>
                <c:pt idx="37">
                  <c:v>0</c:v>
                </c:pt>
                <c:pt idx="38">
                  <c:v>0</c:v>
                </c:pt>
                <c:pt idx="39">
                  <c:v>0.95</c:v>
                </c:pt>
                <c:pt idx="40">
                  <c:v>0</c:v>
                </c:pt>
                <c:pt idx="41">
                  <c:v>0</c:v>
                </c:pt>
                <c:pt idx="42">
                  <c:v>1.58</c:v>
                </c:pt>
                <c:pt idx="43">
                  <c:v>5.667</c:v>
                </c:pt>
                <c:pt idx="44">
                  <c:v>4.84</c:v>
                </c:pt>
                <c:pt idx="45">
                  <c:v>0</c:v>
                </c:pt>
                <c:pt idx="46">
                  <c:v>0</c:v>
                </c:pt>
                <c:pt idx="47">
                  <c:v>5.075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5347494"/>
        <c:axId val="48127447"/>
      </c:scatterChart>
      <c:valAx>
        <c:axId val="5347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7447"/>
        <c:crosses val="autoZero"/>
        <c:crossBetween val="midCat"/>
        <c:dispUnits/>
      </c:valAx>
      <c:valAx>
        <c:axId val="48127447"/>
        <c:scaling>
          <c:orientation val="minMax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Tree Ht (m)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7494"/>
        <c:crosses val="autoZero"/>
        <c:crossBetween val="midCat"/>
        <c:dispUnits/>
        <c:majorUnit val="5"/>
      </c:valAx>
      <c:spPr>
        <a:solidFill>
          <a:srgbClr val="C0C0C0"/>
        </a:solidFill>
        <a:ln w="3175">
          <a:solid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6925"/>
          <c:y val="0.16175"/>
          <c:w val="0.216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Diameter vs. Snow Z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DBH as measured from snow surface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255"/>
          <c:w val="0.856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Data'!$D$13:$D$62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</c:v>
                  </c:pt>
                  <c:pt idx="5">
                    <c:v>4.25</c:v>
                  </c:pt>
                  <c:pt idx="6">
                    <c:v>11.683333333333332</c:v>
                  </c:pt>
                  <c:pt idx="7">
                    <c:v>0</c:v>
                  </c:pt>
                  <c:pt idx="8">
                    <c:v>9.23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28.98</c:v>
                  </c:pt>
                  <c:pt idx="34">
                    <c:v>0</c:v>
                  </c:pt>
                  <c:pt idx="35">
                    <c:v>0</c:v>
                  </c:pt>
                  <c:pt idx="36">
                    <c:v>27.05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16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1.5</c:v>
                  </c:pt>
                  <c:pt idx="48">
                    <c:v>0</c:v>
                  </c:pt>
                  <c:pt idx="49">
                    <c:v>0</c:v>
                  </c:pt>
                </c:numCache>
              </c:numRef>
            </c:minus>
            <c:noEndCap val="1"/>
            <c:spPr>
              <a:ln w="12700">
                <a:solidFill/>
              </a:ln>
            </c:spPr>
          </c:errBars>
          <c:xVal>
            <c:numRef>
              <c:f>'Combined Data'!$B$13:$B$62</c:f>
              <c:numCache>
                <c:ptCount val="50"/>
                <c:pt idx="0">
                  <c:v>60</c:v>
                </c:pt>
                <c:pt idx="1">
                  <c:v>72</c:v>
                </c:pt>
                <c:pt idx="2">
                  <c:v>76.5</c:v>
                </c:pt>
                <c:pt idx="3">
                  <c:v>84.5</c:v>
                </c:pt>
                <c:pt idx="4">
                  <c:v>73.5</c:v>
                </c:pt>
                <c:pt idx="5">
                  <c:v>68</c:v>
                </c:pt>
                <c:pt idx="6">
                  <c:v>70</c:v>
                </c:pt>
                <c:pt idx="7">
                  <c:v>71</c:v>
                </c:pt>
                <c:pt idx="8">
                  <c:v>73</c:v>
                </c:pt>
                <c:pt idx="9">
                  <c:v>80.5</c:v>
                </c:pt>
                <c:pt idx="10">
                  <c:v>98.5</c:v>
                </c:pt>
                <c:pt idx="11">
                  <c:v>103</c:v>
                </c:pt>
                <c:pt idx="12">
                  <c:v>102</c:v>
                </c:pt>
                <c:pt idx="13">
                  <c:v>99.5</c:v>
                </c:pt>
                <c:pt idx="14">
                  <c:v>100</c:v>
                </c:pt>
                <c:pt idx="15">
                  <c:v>114.5</c:v>
                </c:pt>
                <c:pt idx="16">
                  <c:v>112.5</c:v>
                </c:pt>
                <c:pt idx="17">
                  <c:v>110</c:v>
                </c:pt>
                <c:pt idx="18">
                  <c:v>109.5</c:v>
                </c:pt>
                <c:pt idx="19">
                  <c:v>106</c:v>
                </c:pt>
                <c:pt idx="20">
                  <c:v>106</c:v>
                </c:pt>
                <c:pt idx="21">
                  <c:v>105</c:v>
                </c:pt>
                <c:pt idx="22">
                  <c:v>96</c:v>
                </c:pt>
                <c:pt idx="23">
                  <c:v>94.5</c:v>
                </c:pt>
                <c:pt idx="24">
                  <c:v>91.5</c:v>
                </c:pt>
                <c:pt idx="25">
                  <c:v>81.5</c:v>
                </c:pt>
                <c:pt idx="26">
                  <c:v>72</c:v>
                </c:pt>
                <c:pt idx="27">
                  <c:v>65.5</c:v>
                </c:pt>
                <c:pt idx="28">
                  <c:v>62</c:v>
                </c:pt>
                <c:pt idx="29">
                  <c:v>45</c:v>
                </c:pt>
                <c:pt idx="30">
                  <c:v>28.5</c:v>
                </c:pt>
                <c:pt idx="31">
                  <c:v>28</c:v>
                </c:pt>
                <c:pt idx="32">
                  <c:v>30.5</c:v>
                </c:pt>
                <c:pt idx="33">
                  <c:v>42</c:v>
                </c:pt>
                <c:pt idx="34">
                  <c:v>55.5</c:v>
                </c:pt>
                <c:pt idx="35">
                  <c:v>60</c:v>
                </c:pt>
                <c:pt idx="36">
                  <c:v>59.75</c:v>
                </c:pt>
                <c:pt idx="37">
                  <c:v>61.5</c:v>
                </c:pt>
                <c:pt idx="38">
                  <c:v>60.25</c:v>
                </c:pt>
                <c:pt idx="39">
                  <c:v>67</c:v>
                </c:pt>
                <c:pt idx="40">
                  <c:v>67</c:v>
                </c:pt>
                <c:pt idx="41">
                  <c:v>66</c:v>
                </c:pt>
                <c:pt idx="42">
                  <c:v>54.5</c:v>
                </c:pt>
                <c:pt idx="43">
                  <c:v>62.5</c:v>
                </c:pt>
                <c:pt idx="44">
                  <c:v>77.5</c:v>
                </c:pt>
                <c:pt idx="45">
                  <c:v>70.5</c:v>
                </c:pt>
                <c:pt idx="46">
                  <c:v>86</c:v>
                </c:pt>
                <c:pt idx="47">
                  <c:v>85</c:v>
                </c:pt>
                <c:pt idx="48">
                  <c:v>99.5</c:v>
                </c:pt>
                <c:pt idx="49">
                  <c:v>100</c:v>
                </c:pt>
              </c:numCache>
            </c:numRef>
          </c:xVal>
          <c:yVal>
            <c:numRef>
              <c:f>'Combined Data'!$D$13:$D$62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4.25</c:v>
                </c:pt>
                <c:pt idx="6">
                  <c:v>11.683333333333332</c:v>
                </c:pt>
                <c:pt idx="7">
                  <c:v>0</c:v>
                </c:pt>
                <c:pt idx="8">
                  <c:v>9.23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28.98</c:v>
                </c:pt>
                <c:pt idx="34">
                  <c:v>0</c:v>
                </c:pt>
                <c:pt idx="35">
                  <c:v>0</c:v>
                </c:pt>
                <c:pt idx="36">
                  <c:v>27.05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1.5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Data'!$G$13:$G$62</c:f>
                <c:numCache>
                  <c:ptCount val="50"/>
                  <c:pt idx="0">
                    <c:v>21.25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9.23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1.6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5</c:v>
                  </c:pt>
                  <c:pt idx="44">
                    <c:v>5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xVal>
            <c:numRef>
              <c:f>'Combined Data'!$B$13:$B$62</c:f>
              <c:numCache>
                <c:ptCount val="50"/>
                <c:pt idx="0">
                  <c:v>60</c:v>
                </c:pt>
                <c:pt idx="1">
                  <c:v>72</c:v>
                </c:pt>
                <c:pt idx="2">
                  <c:v>76.5</c:v>
                </c:pt>
                <c:pt idx="3">
                  <c:v>84.5</c:v>
                </c:pt>
                <c:pt idx="4">
                  <c:v>73.5</c:v>
                </c:pt>
                <c:pt idx="5">
                  <c:v>68</c:v>
                </c:pt>
                <c:pt idx="6">
                  <c:v>70</c:v>
                </c:pt>
                <c:pt idx="7">
                  <c:v>71</c:v>
                </c:pt>
                <c:pt idx="8">
                  <c:v>73</c:v>
                </c:pt>
                <c:pt idx="9">
                  <c:v>80.5</c:v>
                </c:pt>
                <c:pt idx="10">
                  <c:v>98.5</c:v>
                </c:pt>
                <c:pt idx="11">
                  <c:v>103</c:v>
                </c:pt>
                <c:pt idx="12">
                  <c:v>102</c:v>
                </c:pt>
                <c:pt idx="13">
                  <c:v>99.5</c:v>
                </c:pt>
                <c:pt idx="14">
                  <c:v>100</c:v>
                </c:pt>
                <c:pt idx="15">
                  <c:v>114.5</c:v>
                </c:pt>
                <c:pt idx="16">
                  <c:v>112.5</c:v>
                </c:pt>
                <c:pt idx="17">
                  <c:v>110</c:v>
                </c:pt>
                <c:pt idx="18">
                  <c:v>109.5</c:v>
                </c:pt>
                <c:pt idx="19">
                  <c:v>106</c:v>
                </c:pt>
                <c:pt idx="20">
                  <c:v>106</c:v>
                </c:pt>
                <c:pt idx="21">
                  <c:v>105</c:v>
                </c:pt>
                <c:pt idx="22">
                  <c:v>96</c:v>
                </c:pt>
                <c:pt idx="23">
                  <c:v>94.5</c:v>
                </c:pt>
                <c:pt idx="24">
                  <c:v>91.5</c:v>
                </c:pt>
                <c:pt idx="25">
                  <c:v>81.5</c:v>
                </c:pt>
                <c:pt idx="26">
                  <c:v>72</c:v>
                </c:pt>
                <c:pt idx="27">
                  <c:v>65.5</c:v>
                </c:pt>
                <c:pt idx="28">
                  <c:v>62</c:v>
                </c:pt>
                <c:pt idx="29">
                  <c:v>45</c:v>
                </c:pt>
                <c:pt idx="30">
                  <c:v>28.5</c:v>
                </c:pt>
                <c:pt idx="31">
                  <c:v>28</c:v>
                </c:pt>
                <c:pt idx="32">
                  <c:v>30.5</c:v>
                </c:pt>
                <c:pt idx="33">
                  <c:v>42</c:v>
                </c:pt>
                <c:pt idx="34">
                  <c:v>55.5</c:v>
                </c:pt>
                <c:pt idx="35">
                  <c:v>60</c:v>
                </c:pt>
                <c:pt idx="36">
                  <c:v>59.75</c:v>
                </c:pt>
                <c:pt idx="37">
                  <c:v>61.5</c:v>
                </c:pt>
                <c:pt idx="38">
                  <c:v>60.25</c:v>
                </c:pt>
                <c:pt idx="39">
                  <c:v>67</c:v>
                </c:pt>
                <c:pt idx="40">
                  <c:v>67</c:v>
                </c:pt>
                <c:pt idx="41">
                  <c:v>66</c:v>
                </c:pt>
                <c:pt idx="42">
                  <c:v>54.5</c:v>
                </c:pt>
                <c:pt idx="43">
                  <c:v>62.5</c:v>
                </c:pt>
                <c:pt idx="44">
                  <c:v>77.5</c:v>
                </c:pt>
                <c:pt idx="45">
                  <c:v>70.5</c:v>
                </c:pt>
                <c:pt idx="46">
                  <c:v>86</c:v>
                </c:pt>
                <c:pt idx="47">
                  <c:v>85</c:v>
                </c:pt>
                <c:pt idx="48">
                  <c:v>99.5</c:v>
                </c:pt>
                <c:pt idx="49">
                  <c:v>100</c:v>
                </c:pt>
              </c:numCache>
            </c:numRef>
          </c:xVal>
          <c:yVal>
            <c:numRef>
              <c:f>'Combined Data'!$G$13:$G$62</c:f>
              <c:numCache>
                <c:ptCount val="50"/>
                <c:pt idx="0">
                  <c:v>21.25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All spp. - polyn(6</c:name>
            <c:spPr>
              <a:ln w="25400">
                <a:solidFill>
                  <a:srgbClr val="800000"/>
                </a:solidFill>
                <a:prstDash val="dash"/>
              </a:ln>
            </c:spPr>
            <c:trendlineType val="poly"/>
            <c:order val="6"/>
            <c:dispEq val="0"/>
            <c:dispRSqr val="0"/>
          </c:trendline>
          <c:xVal>
            <c:numRef>
              <c:f>'Combined Data'!$B$13:$B$62</c:f>
              <c:numCache>
                <c:ptCount val="50"/>
                <c:pt idx="0">
                  <c:v>60</c:v>
                </c:pt>
                <c:pt idx="1">
                  <c:v>72</c:v>
                </c:pt>
                <c:pt idx="2">
                  <c:v>76.5</c:v>
                </c:pt>
                <c:pt idx="3">
                  <c:v>84.5</c:v>
                </c:pt>
                <c:pt idx="4">
                  <c:v>73.5</c:v>
                </c:pt>
                <c:pt idx="5">
                  <c:v>68</c:v>
                </c:pt>
                <c:pt idx="6">
                  <c:v>70</c:v>
                </c:pt>
                <c:pt idx="7">
                  <c:v>71</c:v>
                </c:pt>
                <c:pt idx="8">
                  <c:v>73</c:v>
                </c:pt>
                <c:pt idx="9">
                  <c:v>80.5</c:v>
                </c:pt>
                <c:pt idx="10">
                  <c:v>98.5</c:v>
                </c:pt>
                <c:pt idx="11">
                  <c:v>103</c:v>
                </c:pt>
                <c:pt idx="12">
                  <c:v>102</c:v>
                </c:pt>
                <c:pt idx="13">
                  <c:v>99.5</c:v>
                </c:pt>
                <c:pt idx="14">
                  <c:v>100</c:v>
                </c:pt>
                <c:pt idx="15">
                  <c:v>114.5</c:v>
                </c:pt>
                <c:pt idx="16">
                  <c:v>112.5</c:v>
                </c:pt>
                <c:pt idx="17">
                  <c:v>110</c:v>
                </c:pt>
                <c:pt idx="18">
                  <c:v>109.5</c:v>
                </c:pt>
                <c:pt idx="19">
                  <c:v>106</c:v>
                </c:pt>
                <c:pt idx="20">
                  <c:v>106</c:v>
                </c:pt>
                <c:pt idx="21">
                  <c:v>105</c:v>
                </c:pt>
                <c:pt idx="22">
                  <c:v>96</c:v>
                </c:pt>
                <c:pt idx="23">
                  <c:v>94.5</c:v>
                </c:pt>
                <c:pt idx="24">
                  <c:v>91.5</c:v>
                </c:pt>
                <c:pt idx="25">
                  <c:v>81.5</c:v>
                </c:pt>
                <c:pt idx="26">
                  <c:v>72</c:v>
                </c:pt>
                <c:pt idx="27">
                  <c:v>65.5</c:v>
                </c:pt>
                <c:pt idx="28">
                  <c:v>62</c:v>
                </c:pt>
                <c:pt idx="29">
                  <c:v>45</c:v>
                </c:pt>
                <c:pt idx="30">
                  <c:v>28.5</c:v>
                </c:pt>
                <c:pt idx="31">
                  <c:v>28</c:v>
                </c:pt>
                <c:pt idx="32">
                  <c:v>30.5</c:v>
                </c:pt>
                <c:pt idx="33">
                  <c:v>42</c:v>
                </c:pt>
                <c:pt idx="34">
                  <c:v>55.5</c:v>
                </c:pt>
                <c:pt idx="35">
                  <c:v>60</c:v>
                </c:pt>
                <c:pt idx="36">
                  <c:v>59.75</c:v>
                </c:pt>
                <c:pt idx="37">
                  <c:v>61.5</c:v>
                </c:pt>
                <c:pt idx="38">
                  <c:v>60.25</c:v>
                </c:pt>
                <c:pt idx="39">
                  <c:v>67</c:v>
                </c:pt>
                <c:pt idx="40">
                  <c:v>67</c:v>
                </c:pt>
                <c:pt idx="41">
                  <c:v>66</c:v>
                </c:pt>
                <c:pt idx="42">
                  <c:v>54.5</c:v>
                </c:pt>
                <c:pt idx="43">
                  <c:v>62.5</c:v>
                </c:pt>
                <c:pt idx="44">
                  <c:v>77.5</c:v>
                </c:pt>
                <c:pt idx="45">
                  <c:v>70.5</c:v>
                </c:pt>
                <c:pt idx="46">
                  <c:v>86</c:v>
                </c:pt>
                <c:pt idx="47">
                  <c:v>85</c:v>
                </c:pt>
                <c:pt idx="48">
                  <c:v>99.5</c:v>
                </c:pt>
                <c:pt idx="49">
                  <c:v>100</c:v>
                </c:pt>
              </c:numCache>
            </c:numRef>
          </c:xVal>
          <c:yVal>
            <c:numRef>
              <c:f>'Combined Data'!$M$13:$M$62</c:f>
              <c:numCache>
                <c:ptCount val="50"/>
                <c:pt idx="0">
                  <c:v>21.25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13.48</c:v>
                </c:pt>
                <c:pt idx="6">
                  <c:v>11.683333333333332</c:v>
                </c:pt>
                <c:pt idx="7">
                  <c:v>0</c:v>
                </c:pt>
                <c:pt idx="8">
                  <c:v>9.23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28.98</c:v>
                </c:pt>
                <c:pt idx="34">
                  <c:v>0</c:v>
                </c:pt>
                <c:pt idx="35">
                  <c:v>0</c:v>
                </c:pt>
                <c:pt idx="36">
                  <c:v>27.05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16</c:v>
                </c:pt>
                <c:pt idx="43">
                  <c:v>5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30493840"/>
        <c:axId val="6009105"/>
      </c:scatterChart>
      <c:valAx>
        <c:axId val="3049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105"/>
        <c:crosses val="autoZero"/>
        <c:crossBetween val="midCat"/>
        <c:dispUnits/>
      </c:valAx>
      <c:valAx>
        <c:axId val="6009105"/>
        <c:scaling>
          <c:orientation val="minMax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DBH (cm)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384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58"/>
          <c:y val="0.251"/>
          <c:w val="0.22475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Trees vs. Snow Z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2575"/>
          <c:w val="0.84775"/>
          <c:h val="0.8087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'Combined Data'!$B$13:$B$62</c:f>
              <c:numCache>
                <c:ptCount val="50"/>
                <c:pt idx="0">
                  <c:v>60</c:v>
                </c:pt>
                <c:pt idx="1">
                  <c:v>72</c:v>
                </c:pt>
                <c:pt idx="2">
                  <c:v>76.5</c:v>
                </c:pt>
                <c:pt idx="3">
                  <c:v>84.5</c:v>
                </c:pt>
                <c:pt idx="4">
                  <c:v>73.5</c:v>
                </c:pt>
                <c:pt idx="5">
                  <c:v>68</c:v>
                </c:pt>
                <c:pt idx="6">
                  <c:v>70</c:v>
                </c:pt>
                <c:pt idx="7">
                  <c:v>71</c:v>
                </c:pt>
                <c:pt idx="8">
                  <c:v>73</c:v>
                </c:pt>
                <c:pt idx="9">
                  <c:v>80.5</c:v>
                </c:pt>
                <c:pt idx="10">
                  <c:v>98.5</c:v>
                </c:pt>
                <c:pt idx="11">
                  <c:v>103</c:v>
                </c:pt>
                <c:pt idx="12">
                  <c:v>102</c:v>
                </c:pt>
                <c:pt idx="13">
                  <c:v>99.5</c:v>
                </c:pt>
                <c:pt idx="14">
                  <c:v>100</c:v>
                </c:pt>
                <c:pt idx="15">
                  <c:v>114.5</c:v>
                </c:pt>
                <c:pt idx="16">
                  <c:v>112.5</c:v>
                </c:pt>
                <c:pt idx="17">
                  <c:v>110</c:v>
                </c:pt>
                <c:pt idx="18">
                  <c:v>109.5</c:v>
                </c:pt>
                <c:pt idx="19">
                  <c:v>106</c:v>
                </c:pt>
                <c:pt idx="20">
                  <c:v>106</c:v>
                </c:pt>
                <c:pt idx="21">
                  <c:v>105</c:v>
                </c:pt>
                <c:pt idx="22">
                  <c:v>96</c:v>
                </c:pt>
                <c:pt idx="23">
                  <c:v>94.5</c:v>
                </c:pt>
                <c:pt idx="24">
                  <c:v>91.5</c:v>
                </c:pt>
                <c:pt idx="25">
                  <c:v>81.5</c:v>
                </c:pt>
                <c:pt idx="26">
                  <c:v>72</c:v>
                </c:pt>
                <c:pt idx="27">
                  <c:v>65.5</c:v>
                </c:pt>
                <c:pt idx="28">
                  <c:v>62</c:v>
                </c:pt>
                <c:pt idx="29">
                  <c:v>45</c:v>
                </c:pt>
                <c:pt idx="30">
                  <c:v>28.5</c:v>
                </c:pt>
                <c:pt idx="31">
                  <c:v>28</c:v>
                </c:pt>
                <c:pt idx="32">
                  <c:v>30.5</c:v>
                </c:pt>
                <c:pt idx="33">
                  <c:v>42</c:v>
                </c:pt>
                <c:pt idx="34">
                  <c:v>55.5</c:v>
                </c:pt>
                <c:pt idx="35">
                  <c:v>60</c:v>
                </c:pt>
                <c:pt idx="36">
                  <c:v>59.75</c:v>
                </c:pt>
                <c:pt idx="37">
                  <c:v>61.5</c:v>
                </c:pt>
                <c:pt idx="38">
                  <c:v>60.25</c:v>
                </c:pt>
                <c:pt idx="39">
                  <c:v>67</c:v>
                </c:pt>
                <c:pt idx="40">
                  <c:v>67</c:v>
                </c:pt>
                <c:pt idx="41">
                  <c:v>66</c:v>
                </c:pt>
                <c:pt idx="42">
                  <c:v>54.5</c:v>
                </c:pt>
                <c:pt idx="43">
                  <c:v>62.5</c:v>
                </c:pt>
                <c:pt idx="44">
                  <c:v>77.5</c:v>
                </c:pt>
                <c:pt idx="45">
                  <c:v>70.5</c:v>
                </c:pt>
                <c:pt idx="46">
                  <c:v>86</c:v>
                </c:pt>
                <c:pt idx="47">
                  <c:v>85</c:v>
                </c:pt>
                <c:pt idx="48">
                  <c:v>99.5</c:v>
                </c:pt>
                <c:pt idx="49">
                  <c:v>100</c:v>
                </c:pt>
              </c:numCache>
            </c:numRef>
          </c:xVal>
          <c:yVal>
            <c:numRef>
              <c:f>'Combined Data'!$E$13:$E$62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'Combined Data'!$B$13:$B$62</c:f>
              <c:numCache>
                <c:ptCount val="50"/>
                <c:pt idx="0">
                  <c:v>60</c:v>
                </c:pt>
                <c:pt idx="1">
                  <c:v>72</c:v>
                </c:pt>
                <c:pt idx="2">
                  <c:v>76.5</c:v>
                </c:pt>
                <c:pt idx="3">
                  <c:v>84.5</c:v>
                </c:pt>
                <c:pt idx="4">
                  <c:v>73.5</c:v>
                </c:pt>
                <c:pt idx="5">
                  <c:v>68</c:v>
                </c:pt>
                <c:pt idx="6">
                  <c:v>70</c:v>
                </c:pt>
                <c:pt idx="7">
                  <c:v>71</c:v>
                </c:pt>
                <c:pt idx="8">
                  <c:v>73</c:v>
                </c:pt>
                <c:pt idx="9">
                  <c:v>80.5</c:v>
                </c:pt>
                <c:pt idx="10">
                  <c:v>98.5</c:v>
                </c:pt>
                <c:pt idx="11">
                  <c:v>103</c:v>
                </c:pt>
                <c:pt idx="12">
                  <c:v>102</c:v>
                </c:pt>
                <c:pt idx="13">
                  <c:v>99.5</c:v>
                </c:pt>
                <c:pt idx="14">
                  <c:v>100</c:v>
                </c:pt>
                <c:pt idx="15">
                  <c:v>114.5</c:v>
                </c:pt>
                <c:pt idx="16">
                  <c:v>112.5</c:v>
                </c:pt>
                <c:pt idx="17">
                  <c:v>110</c:v>
                </c:pt>
                <c:pt idx="18">
                  <c:v>109.5</c:v>
                </c:pt>
                <c:pt idx="19">
                  <c:v>106</c:v>
                </c:pt>
                <c:pt idx="20">
                  <c:v>106</c:v>
                </c:pt>
                <c:pt idx="21">
                  <c:v>105</c:v>
                </c:pt>
                <c:pt idx="22">
                  <c:v>96</c:v>
                </c:pt>
                <c:pt idx="23">
                  <c:v>94.5</c:v>
                </c:pt>
                <c:pt idx="24">
                  <c:v>91.5</c:v>
                </c:pt>
                <c:pt idx="25">
                  <c:v>81.5</c:v>
                </c:pt>
                <c:pt idx="26">
                  <c:v>72</c:v>
                </c:pt>
                <c:pt idx="27">
                  <c:v>65.5</c:v>
                </c:pt>
                <c:pt idx="28">
                  <c:v>62</c:v>
                </c:pt>
                <c:pt idx="29">
                  <c:v>45</c:v>
                </c:pt>
                <c:pt idx="30">
                  <c:v>28.5</c:v>
                </c:pt>
                <c:pt idx="31">
                  <c:v>28</c:v>
                </c:pt>
                <c:pt idx="32">
                  <c:v>30.5</c:v>
                </c:pt>
                <c:pt idx="33">
                  <c:v>42</c:v>
                </c:pt>
                <c:pt idx="34">
                  <c:v>55.5</c:v>
                </c:pt>
                <c:pt idx="35">
                  <c:v>60</c:v>
                </c:pt>
                <c:pt idx="36">
                  <c:v>59.75</c:v>
                </c:pt>
                <c:pt idx="37">
                  <c:v>61.5</c:v>
                </c:pt>
                <c:pt idx="38">
                  <c:v>60.25</c:v>
                </c:pt>
                <c:pt idx="39">
                  <c:v>67</c:v>
                </c:pt>
                <c:pt idx="40">
                  <c:v>67</c:v>
                </c:pt>
                <c:pt idx="41">
                  <c:v>66</c:v>
                </c:pt>
                <c:pt idx="42">
                  <c:v>54.5</c:v>
                </c:pt>
                <c:pt idx="43">
                  <c:v>62.5</c:v>
                </c:pt>
                <c:pt idx="44">
                  <c:v>77.5</c:v>
                </c:pt>
                <c:pt idx="45">
                  <c:v>70.5</c:v>
                </c:pt>
                <c:pt idx="46">
                  <c:v>86</c:v>
                </c:pt>
                <c:pt idx="47">
                  <c:v>85</c:v>
                </c:pt>
                <c:pt idx="48">
                  <c:v>99.5</c:v>
                </c:pt>
                <c:pt idx="49">
                  <c:v>100</c:v>
                </c:pt>
              </c:numCache>
            </c:numRef>
          </c:xVal>
          <c:yVal>
            <c:numRef>
              <c:f>'Combined Data'!$H$13:$H$62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trendline>
            <c:name>All spp. - polyn(6)</c:name>
            <c:spPr>
              <a:ln w="25400">
                <a:solidFill>
                  <a:srgbClr val="993300"/>
                </a:solidFill>
                <a:prstDash val="dash"/>
              </a:ln>
            </c:spPr>
            <c:trendlineType val="poly"/>
            <c:order val="6"/>
            <c:dispEq val="0"/>
            <c:dispRSqr val="0"/>
          </c:trendline>
          <c:errBars>
            <c:errDir val="y"/>
            <c:errBarType val="minus"/>
            <c:errValType val="cust"/>
            <c:minus>
              <c:numRef>
                <c:f>'Combined Data'!$N$13:$N$62</c:f>
                <c:numCache>
                  <c:ptCount val="50"/>
                  <c:pt idx="0">
                    <c:v>1</c:v>
                  </c:pt>
                  <c:pt idx="1">
                    <c:v>1</c:v>
                  </c:pt>
                  <c:pt idx="2">
                    <c:v>0</c:v>
                  </c:pt>
                  <c:pt idx="3">
                    <c:v>1</c:v>
                  </c:pt>
                  <c:pt idx="4">
                    <c:v>1</c:v>
                  </c:pt>
                  <c:pt idx="5">
                    <c:v>2</c:v>
                  </c:pt>
                  <c:pt idx="6">
                    <c:v>4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0</c:v>
                  </c:pt>
                  <c:pt idx="30">
                    <c:v>1</c:v>
                  </c:pt>
                  <c:pt idx="31">
                    <c:v>0</c:v>
                  </c:pt>
                  <c:pt idx="32">
                    <c:v>0</c:v>
                  </c:pt>
                  <c:pt idx="33">
                    <c:v>2</c:v>
                  </c:pt>
                  <c:pt idx="34">
                    <c:v>0</c:v>
                  </c:pt>
                  <c:pt idx="35">
                    <c:v>0</c:v>
                  </c:pt>
                  <c:pt idx="36">
                    <c:v>2</c:v>
                  </c:pt>
                  <c:pt idx="37">
                    <c:v>0</c:v>
                  </c:pt>
                  <c:pt idx="38">
                    <c:v>0</c:v>
                  </c:pt>
                  <c:pt idx="39">
                    <c:v>1</c:v>
                  </c:pt>
                  <c:pt idx="40">
                    <c:v>0</c:v>
                  </c:pt>
                  <c:pt idx="41">
                    <c:v>0</c:v>
                  </c:pt>
                  <c:pt idx="42">
                    <c:v>1</c:v>
                  </c:pt>
                  <c:pt idx="43">
                    <c:v>3</c:v>
                  </c:pt>
                  <c:pt idx="44">
                    <c:v>2</c:v>
                  </c:pt>
                  <c:pt idx="45">
                    <c:v>0</c:v>
                  </c:pt>
                  <c:pt idx="46">
                    <c:v>0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</c:numCache>
              </c:numRef>
            </c:minus>
            <c:noEndCap val="1"/>
            <c:spPr>
              <a:ln w="12700">
                <a:solidFill/>
              </a:ln>
            </c:spPr>
          </c:errBars>
          <c:xVal>
            <c:numRef>
              <c:f>'Combined Data'!$B$13:$B$62</c:f>
              <c:numCache>
                <c:ptCount val="50"/>
                <c:pt idx="0">
                  <c:v>60</c:v>
                </c:pt>
                <c:pt idx="1">
                  <c:v>72</c:v>
                </c:pt>
                <c:pt idx="2">
                  <c:v>76.5</c:v>
                </c:pt>
                <c:pt idx="3">
                  <c:v>84.5</c:v>
                </c:pt>
                <c:pt idx="4">
                  <c:v>73.5</c:v>
                </c:pt>
                <c:pt idx="5">
                  <c:v>68</c:v>
                </c:pt>
                <c:pt idx="6">
                  <c:v>70</c:v>
                </c:pt>
                <c:pt idx="7">
                  <c:v>71</c:v>
                </c:pt>
                <c:pt idx="8">
                  <c:v>73</c:v>
                </c:pt>
                <c:pt idx="9">
                  <c:v>80.5</c:v>
                </c:pt>
                <c:pt idx="10">
                  <c:v>98.5</c:v>
                </c:pt>
                <c:pt idx="11">
                  <c:v>103</c:v>
                </c:pt>
                <c:pt idx="12">
                  <c:v>102</c:v>
                </c:pt>
                <c:pt idx="13">
                  <c:v>99.5</c:v>
                </c:pt>
                <c:pt idx="14">
                  <c:v>100</c:v>
                </c:pt>
                <c:pt idx="15">
                  <c:v>114.5</c:v>
                </c:pt>
                <c:pt idx="16">
                  <c:v>112.5</c:v>
                </c:pt>
                <c:pt idx="17">
                  <c:v>110</c:v>
                </c:pt>
                <c:pt idx="18">
                  <c:v>109.5</c:v>
                </c:pt>
                <c:pt idx="19">
                  <c:v>106</c:v>
                </c:pt>
                <c:pt idx="20">
                  <c:v>106</c:v>
                </c:pt>
                <c:pt idx="21">
                  <c:v>105</c:v>
                </c:pt>
                <c:pt idx="22">
                  <c:v>96</c:v>
                </c:pt>
                <c:pt idx="23">
                  <c:v>94.5</c:v>
                </c:pt>
                <c:pt idx="24">
                  <c:v>91.5</c:v>
                </c:pt>
                <c:pt idx="25">
                  <c:v>81.5</c:v>
                </c:pt>
                <c:pt idx="26">
                  <c:v>72</c:v>
                </c:pt>
                <c:pt idx="27">
                  <c:v>65.5</c:v>
                </c:pt>
                <c:pt idx="28">
                  <c:v>62</c:v>
                </c:pt>
                <c:pt idx="29">
                  <c:v>45</c:v>
                </c:pt>
                <c:pt idx="30">
                  <c:v>28.5</c:v>
                </c:pt>
                <c:pt idx="31">
                  <c:v>28</c:v>
                </c:pt>
                <c:pt idx="32">
                  <c:v>30.5</c:v>
                </c:pt>
                <c:pt idx="33">
                  <c:v>42</c:v>
                </c:pt>
                <c:pt idx="34">
                  <c:v>55.5</c:v>
                </c:pt>
                <c:pt idx="35">
                  <c:v>60</c:v>
                </c:pt>
                <c:pt idx="36">
                  <c:v>59.75</c:v>
                </c:pt>
                <c:pt idx="37">
                  <c:v>61.5</c:v>
                </c:pt>
                <c:pt idx="38">
                  <c:v>60.25</c:v>
                </c:pt>
                <c:pt idx="39">
                  <c:v>67</c:v>
                </c:pt>
                <c:pt idx="40">
                  <c:v>67</c:v>
                </c:pt>
                <c:pt idx="41">
                  <c:v>66</c:v>
                </c:pt>
                <c:pt idx="42">
                  <c:v>54.5</c:v>
                </c:pt>
                <c:pt idx="43">
                  <c:v>62.5</c:v>
                </c:pt>
                <c:pt idx="44">
                  <c:v>77.5</c:v>
                </c:pt>
                <c:pt idx="45">
                  <c:v>70.5</c:v>
                </c:pt>
                <c:pt idx="46">
                  <c:v>86</c:v>
                </c:pt>
                <c:pt idx="47">
                  <c:v>85</c:v>
                </c:pt>
                <c:pt idx="48">
                  <c:v>99.5</c:v>
                </c:pt>
                <c:pt idx="49">
                  <c:v>100</c:v>
                </c:pt>
              </c:numCache>
            </c:numRef>
          </c:xVal>
          <c:yVal>
            <c:numRef>
              <c:f>'Combined Data'!$N$13:$N$62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54081946"/>
        <c:axId val="16975467"/>
      </c:scatterChart>
      <c:valAx>
        <c:axId val="54081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5467"/>
        <c:crosses val="autoZero"/>
        <c:crossBetween val="midCat"/>
        <c:dispUnits/>
      </c:valAx>
      <c:valAx>
        <c:axId val="16975467"/>
        <c:scaling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Individuals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194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.224"/>
          <c:w val="0.206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Tree Diameter vs. Height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DBH as measured from snow surface</a:t>
            </a:r>
          </a:p>
        </c:rich>
      </c:tx>
      <c:layout>
        <c:manualLayout>
          <c:xMode val="factor"/>
          <c:yMode val="factor"/>
          <c:x val="-0.0457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25"/>
          <c:y val="0.158"/>
          <c:w val="0.605"/>
          <c:h val="0.7432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'Combined Data'!$C$13:$C$62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0.93</c:v>
                </c:pt>
                <c:pt idx="4">
                  <c:v>2.61</c:v>
                </c:pt>
                <c:pt idx="5">
                  <c:v>0.8400000000000001</c:v>
                </c:pt>
                <c:pt idx="6">
                  <c:v>6.307666666666666</c:v>
                </c:pt>
                <c:pt idx="7">
                  <c:v>0.815</c:v>
                </c:pt>
                <c:pt idx="8">
                  <c:v>3.75</c:v>
                </c:pt>
                <c:pt idx="9">
                  <c:v>1.44</c:v>
                </c:pt>
                <c:pt idx="10">
                  <c:v>1.3</c:v>
                </c:pt>
                <c:pt idx="11">
                  <c:v>0</c:v>
                </c:pt>
                <c:pt idx="12">
                  <c:v>0</c:v>
                </c:pt>
                <c:pt idx="13">
                  <c:v>1.4</c:v>
                </c:pt>
                <c:pt idx="14">
                  <c:v>1.95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0.7</c:v>
                </c:pt>
                <c:pt idx="31">
                  <c:v>0</c:v>
                </c:pt>
                <c:pt idx="32">
                  <c:v>0</c:v>
                </c:pt>
                <c:pt idx="33">
                  <c:v>21.00905</c:v>
                </c:pt>
                <c:pt idx="34">
                  <c:v>0</c:v>
                </c:pt>
                <c:pt idx="35">
                  <c:v>0</c:v>
                </c:pt>
                <c:pt idx="36">
                  <c:v>19.75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1.58</c:v>
                </c:pt>
                <c:pt idx="43">
                  <c:v>1.7</c:v>
                </c:pt>
                <c:pt idx="44">
                  <c:v>1.3399999999999999</c:v>
                </c:pt>
                <c:pt idx="45">
                  <c:v>0</c:v>
                </c:pt>
                <c:pt idx="46">
                  <c:v>0</c:v>
                </c:pt>
                <c:pt idx="47">
                  <c:v>2.1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'Combined Data'!$D$13:$D$62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4.25</c:v>
                </c:pt>
                <c:pt idx="6">
                  <c:v>11.683333333333332</c:v>
                </c:pt>
                <c:pt idx="7">
                  <c:v>0</c:v>
                </c:pt>
                <c:pt idx="8">
                  <c:v>9.23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28.98</c:v>
                </c:pt>
                <c:pt idx="34">
                  <c:v>0</c:v>
                </c:pt>
                <c:pt idx="35">
                  <c:v>0</c:v>
                </c:pt>
                <c:pt idx="36">
                  <c:v>27.05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1.5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'Combined Data'!$F$13:$F$62</c:f>
              <c:numCache>
                <c:ptCount val="50"/>
                <c:pt idx="0">
                  <c:v>2.3</c:v>
                </c:pt>
                <c:pt idx="1">
                  <c:v>1.65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</c:v>
                </c:pt>
                <c:pt idx="6">
                  <c:v>1.5</c:v>
                </c:pt>
                <c:pt idx="7">
                  <c:v>0</c:v>
                </c:pt>
                <c:pt idx="8">
                  <c:v>0</c:v>
                </c:pt>
                <c:pt idx="9">
                  <c:v>1.7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2.95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0.95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3.9669999999999996</c:v>
                </c:pt>
                <c:pt idx="44">
                  <c:v>3.5</c:v>
                </c:pt>
                <c:pt idx="45">
                  <c:v>0</c:v>
                </c:pt>
                <c:pt idx="46">
                  <c:v>0</c:v>
                </c:pt>
                <c:pt idx="47">
                  <c:v>1.375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'Combined Data'!$G$13:$G$62</c:f>
              <c:numCache>
                <c:ptCount val="50"/>
                <c:pt idx="0">
                  <c:v>21.25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18561476"/>
        <c:axId val="32835557"/>
      </c:scatterChart>
      <c:valAx>
        <c:axId val="18561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Ht (m)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5557"/>
        <c:crosses val="autoZero"/>
        <c:crossBetween val="midCat"/>
        <c:dispUnits/>
      </c:valAx>
      <c:valAx>
        <c:axId val="328355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DBH (cm)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1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"/>
          <c:y val="0.23275"/>
          <c:w val="0.279"/>
          <c:h val="0.2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0.921</cdr:y>
    </cdr:from>
    <cdr:to>
      <cdr:x>0.17125</cdr:x>
      <cdr:y>0.959</cdr:y>
    </cdr:to>
    <cdr:sp>
      <cdr:nvSpPr>
        <cdr:cNvPr id="1" name="Text Box 9"/>
        <cdr:cNvSpPr txBox="1">
          <a:spLocks noChangeArrowheads="1"/>
        </cdr:cNvSpPr>
      </cdr:nvSpPr>
      <cdr:spPr>
        <a:xfrm>
          <a:off x="1104900" y="58769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East</a:t>
          </a:r>
        </a:p>
      </cdr:txBody>
    </cdr:sp>
  </cdr:relSizeAnchor>
  <cdr:relSizeAnchor xmlns:cdr="http://schemas.openxmlformats.org/drawingml/2006/chartDrawing">
    <cdr:from>
      <cdr:x>0.82425</cdr:x>
      <cdr:y>0.921</cdr:y>
    </cdr:from>
    <cdr:to>
      <cdr:x>0.877</cdr:x>
      <cdr:y>0.959</cdr:y>
    </cdr:to>
    <cdr:sp>
      <cdr:nvSpPr>
        <cdr:cNvPr id="2" name="Text Box 10"/>
        <cdr:cNvSpPr txBox="1">
          <a:spLocks noChangeArrowheads="1"/>
        </cdr:cNvSpPr>
      </cdr:nvSpPr>
      <cdr:spPr>
        <a:xfrm>
          <a:off x="7219950" y="5876925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0.5625</cdr:x>
      <cdr:y>0.26925</cdr:y>
    </cdr:from>
    <cdr:to>
      <cdr:x>0.85725</cdr:x>
      <cdr:y>0.333</cdr:y>
    </cdr:to>
    <cdr:sp>
      <cdr:nvSpPr>
        <cdr:cNvPr id="3" name="TextBox 27"/>
        <cdr:cNvSpPr txBox="1">
          <a:spLocks noChangeArrowheads="1"/>
        </cdr:cNvSpPr>
      </cdr:nvSpPr>
      <cdr:spPr>
        <a:xfrm>
          <a:off x="4924425" y="1714500"/>
          <a:ext cx="2581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←     </a:t>
          </a:r>
          <a:r>
            <a:rPr lang="en-US" cap="none" sz="14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RIBBON</a:t>
          </a:r>
          <a:r>
            <a:rPr lang="en-US" cap="none" sz="16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22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0.0745</cdr:x>
      <cdr:y>0.4105</cdr:y>
    </cdr:from>
    <cdr:to>
      <cdr:x>0.256</cdr:x>
      <cdr:y>0.47425</cdr:y>
    </cdr:to>
    <cdr:sp>
      <cdr:nvSpPr>
        <cdr:cNvPr id="4" name="TextBox 28"/>
        <cdr:cNvSpPr txBox="1">
          <a:spLocks noChangeArrowheads="1"/>
        </cdr:cNvSpPr>
      </cdr:nvSpPr>
      <cdr:spPr>
        <a:xfrm>
          <a:off x="647700" y="2619375"/>
          <a:ext cx="1590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←</a:t>
          </a:r>
          <a:r>
            <a:rPr lang="en-US" cap="none" sz="14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RIBBON</a:t>
          </a:r>
        </a:p>
      </cdr:txBody>
    </cdr:sp>
  </cdr:relSizeAnchor>
  <cdr:relSizeAnchor xmlns:cdr="http://schemas.openxmlformats.org/drawingml/2006/chartDrawing">
    <cdr:from>
      <cdr:x>0.32425</cdr:x>
      <cdr:y>0.5485</cdr:y>
    </cdr:from>
    <cdr:to>
      <cdr:x>0.619</cdr:x>
      <cdr:y>0.61225</cdr:y>
    </cdr:to>
    <cdr:sp>
      <cdr:nvSpPr>
        <cdr:cNvPr id="5" name="TextBox 29"/>
        <cdr:cNvSpPr txBox="1">
          <a:spLocks noChangeArrowheads="1"/>
        </cdr:cNvSpPr>
      </cdr:nvSpPr>
      <cdr:spPr>
        <a:xfrm>
          <a:off x="2838450" y="3505200"/>
          <a:ext cx="2581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←  </a:t>
          </a:r>
          <a:r>
            <a:rPr lang="en-US" cap="none" sz="14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GLADE</a:t>
          </a:r>
          <a:r>
            <a:rPr lang="en-US" cap="none" sz="16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22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0.11375</cdr:x>
      <cdr:y>0.402</cdr:y>
    </cdr:from>
    <cdr:to>
      <cdr:x>0.8935</cdr:x>
      <cdr:y>0.402</cdr:y>
    </cdr:to>
    <cdr:sp>
      <cdr:nvSpPr>
        <cdr:cNvPr id="6" name="Line 30"/>
        <cdr:cNvSpPr>
          <a:spLocks/>
        </cdr:cNvSpPr>
      </cdr:nvSpPr>
      <cdr:spPr>
        <a:xfrm flipV="1">
          <a:off x="990600" y="2562225"/>
          <a:ext cx="6829425" cy="0"/>
        </a:xfrm>
        <a:prstGeom prst="line">
          <a:avLst/>
        </a:prstGeom>
        <a:noFill/>
        <a:ln w="9525" cmpd="sng">
          <a:solidFill>
            <a:srgbClr val="333399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0.37</cdr:y>
    </cdr:from>
    <cdr:to>
      <cdr:x>0.62625</cdr:x>
      <cdr:y>0.4295</cdr:y>
    </cdr:to>
    <cdr:sp>
      <cdr:nvSpPr>
        <cdr:cNvPr id="7" name="TextBox 31"/>
        <cdr:cNvSpPr txBox="1">
          <a:spLocks noChangeArrowheads="1"/>
        </cdr:cNvSpPr>
      </cdr:nvSpPr>
      <cdr:spPr>
        <a:xfrm>
          <a:off x="4619625" y="2362200"/>
          <a:ext cx="8572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100cm</a:t>
          </a:r>
        </a:p>
      </cdr:txBody>
    </cdr:sp>
  </cdr:relSizeAnchor>
  <cdr:relSizeAnchor xmlns:cdr="http://schemas.openxmlformats.org/drawingml/2006/chartDrawing">
    <cdr:from>
      <cdr:x>0.494</cdr:x>
      <cdr:y>0.21575</cdr:y>
    </cdr:from>
    <cdr:to>
      <cdr:x>0.8945</cdr:x>
      <cdr:y>0.2795</cdr:y>
    </cdr:to>
    <cdr:sp>
      <cdr:nvSpPr>
        <cdr:cNvPr id="8" name="TextBox 32"/>
        <cdr:cNvSpPr txBox="1">
          <a:spLocks noChangeArrowheads="1"/>
        </cdr:cNvSpPr>
      </cdr:nvSpPr>
      <cdr:spPr>
        <a:xfrm>
          <a:off x="4324350" y="1371600"/>
          <a:ext cx="35052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25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Ü</a:t>
          </a:r>
          <a:r>
            <a:rPr lang="en-US" cap="none" sz="2225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25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WESTERLY WINTER WIND</a:t>
          </a:r>
        </a:p>
      </cdr:txBody>
    </cdr:sp>
  </cdr:relSizeAnchor>
  <cdr:relSizeAnchor xmlns:cdr="http://schemas.openxmlformats.org/drawingml/2006/chartDrawing">
    <cdr:from>
      <cdr:x>0.46975</cdr:x>
      <cdr:y>0.3265</cdr:y>
    </cdr:from>
    <cdr:to>
      <cdr:x>0.55225</cdr:x>
      <cdr:y>0.3705</cdr:y>
    </cdr:to>
    <cdr:sp>
      <cdr:nvSpPr>
        <cdr:cNvPr id="9" name="TextBox 33"/>
        <cdr:cNvSpPr txBox="1">
          <a:spLocks noChangeArrowheads="1"/>
        </cdr:cNvSpPr>
      </cdr:nvSpPr>
      <cdr:spPr>
        <a:xfrm>
          <a:off x="4114800" y="2085975"/>
          <a:ext cx="723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Snow 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</cdr:x>
      <cdr:y>0.182</cdr:y>
    </cdr:from>
    <cdr:to>
      <cdr:x>0.6685</cdr:x>
      <cdr:y>0.83175</cdr:y>
    </cdr:to>
    <cdr:grpSp>
      <cdr:nvGrpSpPr>
        <cdr:cNvPr id="1" name="Group 5"/>
        <cdr:cNvGrpSpPr>
          <a:grpSpLocks/>
        </cdr:cNvGrpSpPr>
      </cdr:nvGrpSpPr>
      <cdr:grpSpPr>
        <a:xfrm>
          <a:off x="4972050" y="1076325"/>
          <a:ext cx="819150" cy="3857625"/>
          <a:chOff x="4190406" y="899184"/>
          <a:chExt cx="930917" cy="414940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 flipV="1">
            <a:off x="5114807" y="899184"/>
            <a:ext cx="6516" cy="4149404"/>
          </a:xfrm>
          <a:prstGeom prst="line">
            <a:avLst/>
          </a:prstGeom>
          <a:noFill/>
          <a:ln w="9525" cmpd="sng">
            <a:solidFill>
              <a:srgbClr val="0000D4"/>
            </a:solidFill>
            <a:prstDash val="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4600009" y="1453129"/>
            <a:ext cx="515030" cy="0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triangl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Box 4"/>
          <cdr:cNvSpPr txBox="1">
            <a:spLocks noChangeArrowheads="1"/>
          </cdr:cNvSpPr>
        </cdr:nvSpPr>
        <cdr:spPr>
          <a:xfrm>
            <a:off x="4190406" y="984247"/>
            <a:ext cx="877389" cy="4636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Tree Limit</a:t>
            </a:r>
          </a:p>
        </cdr:txBody>
      </cdr:sp>
    </cdr:grpSp>
  </cdr:relSizeAnchor>
  <cdr:relSizeAnchor xmlns:cdr="http://schemas.openxmlformats.org/drawingml/2006/chartDrawing">
    <cdr:from>
      <cdr:x>0.21925</cdr:x>
      <cdr:y>0.553</cdr:y>
    </cdr:from>
    <cdr:to>
      <cdr:x>0.28475</cdr:x>
      <cdr:y>0.59075</cdr:y>
    </cdr:to>
    <cdr:sp>
      <cdr:nvSpPr>
        <cdr:cNvPr id="5" name="Text Box 9"/>
        <cdr:cNvSpPr txBox="1">
          <a:spLocks noChangeArrowheads="1"/>
        </cdr:cNvSpPr>
      </cdr:nvSpPr>
      <cdr:spPr>
        <a:xfrm>
          <a:off x="1895475" y="3276600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All spp.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0.1985</cdr:y>
    </cdr:from>
    <cdr:to>
      <cdr:x>0.585</cdr:x>
      <cdr:y>0.81775</cdr:y>
    </cdr:to>
    <cdr:grpSp>
      <cdr:nvGrpSpPr>
        <cdr:cNvPr id="1" name="Group 8"/>
        <cdr:cNvGrpSpPr>
          <a:grpSpLocks/>
        </cdr:cNvGrpSpPr>
      </cdr:nvGrpSpPr>
      <cdr:grpSpPr>
        <a:xfrm>
          <a:off x="4257675" y="1171575"/>
          <a:ext cx="809625" cy="3676650"/>
          <a:chOff x="4182415" y="823155"/>
          <a:chExt cx="855234" cy="42122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 flipV="1">
            <a:off x="5018406" y="823155"/>
            <a:ext cx="6414" cy="4212274"/>
          </a:xfrm>
          <a:prstGeom prst="line">
            <a:avLst/>
          </a:prstGeom>
          <a:noFill/>
          <a:ln w="9525" cmpd="sng">
            <a:solidFill>
              <a:srgbClr val="0000D4"/>
            </a:solidFill>
            <a:prstDash val="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4514246" y="1409714"/>
            <a:ext cx="523403" cy="0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triangl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Box 4"/>
          <cdr:cNvSpPr txBox="1">
            <a:spLocks noChangeArrowheads="1"/>
          </cdr:cNvSpPr>
        </cdr:nvSpPr>
        <cdr:spPr>
          <a:xfrm>
            <a:off x="4182415" y="907400"/>
            <a:ext cx="812472" cy="4949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Tree Limit</a:t>
            </a:r>
          </a:p>
        </cdr:txBody>
      </cdr:sp>
    </cdr:grpSp>
  </cdr:relSizeAnchor>
  <cdr:relSizeAnchor xmlns:cdr="http://schemas.openxmlformats.org/drawingml/2006/chartDrawing">
    <cdr:from>
      <cdr:x>0.28625</cdr:x>
      <cdr:y>0.74725</cdr:y>
    </cdr:from>
    <cdr:to>
      <cdr:x>0.35175</cdr:x>
      <cdr:y>0.785</cdr:y>
    </cdr:to>
    <cdr:sp>
      <cdr:nvSpPr>
        <cdr:cNvPr id="5" name="Text Box 9"/>
        <cdr:cNvSpPr txBox="1">
          <a:spLocks noChangeArrowheads="1"/>
        </cdr:cNvSpPr>
      </cdr:nvSpPr>
      <cdr:spPr>
        <a:xfrm>
          <a:off x="2476500" y="4429125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All spp.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</cdr:x>
      <cdr:y>0.15125</cdr:y>
    </cdr:from>
    <cdr:to>
      <cdr:x>0.66575</cdr:x>
      <cdr:y>0.81</cdr:y>
    </cdr:to>
    <cdr:grpSp>
      <cdr:nvGrpSpPr>
        <cdr:cNvPr id="1" name="Group 12"/>
        <cdr:cNvGrpSpPr>
          <a:grpSpLocks/>
        </cdr:cNvGrpSpPr>
      </cdr:nvGrpSpPr>
      <cdr:grpSpPr>
        <a:xfrm>
          <a:off x="4981575" y="885825"/>
          <a:ext cx="790575" cy="3895725"/>
          <a:chOff x="4174510" y="853859"/>
          <a:chExt cx="850266" cy="4207888"/>
        </a:xfrm>
        <a:solidFill>
          <a:srgbClr val="FFFFFF"/>
        </a:solidFill>
      </cdr:grpSpPr>
      <cdr:sp>
        <cdr:nvSpPr>
          <cdr:cNvPr id="2" name="Line 7"/>
          <cdr:cNvSpPr>
            <a:spLocks/>
          </cdr:cNvSpPr>
        </cdr:nvSpPr>
        <cdr:spPr>
          <a:xfrm flipH="1" flipV="1">
            <a:off x="5018399" y="853859"/>
            <a:ext cx="6377" cy="4207888"/>
          </a:xfrm>
          <a:prstGeom prst="line">
            <a:avLst/>
          </a:prstGeom>
          <a:noFill/>
          <a:ln w="9525" cmpd="sng">
            <a:solidFill>
              <a:srgbClr val="0000D4"/>
            </a:solidFill>
            <a:prstDash val="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8"/>
          <cdr:cNvSpPr>
            <a:spLocks/>
          </cdr:cNvSpPr>
        </cdr:nvSpPr>
        <cdr:spPr>
          <a:xfrm>
            <a:off x="4499099" y="1416664"/>
            <a:ext cx="519300" cy="0"/>
          </a:xfrm>
          <a:prstGeom prst="line">
            <a:avLst/>
          </a:prstGeom>
          <a:noFill/>
          <a:ln w="9525" cmpd="sng">
            <a:solidFill>
              <a:srgbClr val="0000D4"/>
            </a:solidFill>
            <a:headEnd type="none"/>
            <a:tailEnd type="triangl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Box 9"/>
          <cdr:cNvSpPr txBox="1">
            <a:spLocks noChangeArrowheads="1"/>
          </cdr:cNvSpPr>
        </cdr:nvSpPr>
        <cdr:spPr>
          <a:xfrm>
            <a:off x="4174510" y="940121"/>
            <a:ext cx="835599" cy="46602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Tree Limit</a:t>
            </a:r>
          </a:p>
        </cdr:txBody>
      </cdr:sp>
    </cdr:grpSp>
  </cdr:relSizeAnchor>
  <cdr:relSizeAnchor xmlns:cdr="http://schemas.openxmlformats.org/drawingml/2006/chartDrawing">
    <cdr:from>
      <cdr:x>0.2405</cdr:x>
      <cdr:y>0.6725</cdr:y>
    </cdr:from>
    <cdr:to>
      <cdr:x>0.3195</cdr:x>
      <cdr:y>0.71025</cdr:y>
    </cdr:to>
    <cdr:sp>
      <cdr:nvSpPr>
        <cdr:cNvPr id="5" name="Text Box 13"/>
        <cdr:cNvSpPr txBox="1">
          <a:spLocks noChangeArrowheads="1"/>
        </cdr:cNvSpPr>
      </cdr:nvSpPr>
      <cdr:spPr>
        <a:xfrm>
          <a:off x="2085975" y="3971925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# all spp.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zoomScale="75" zoomScaleNormal="75" zoomScalePageLayoutView="0" workbookViewId="0" topLeftCell="A1">
      <pane xSplit="2" ySplit="12" topLeftCell="C5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8" sqref="A18"/>
    </sheetView>
  </sheetViews>
  <sheetFormatPr defaultColWidth="12.7109375" defaultRowHeight="12.75"/>
  <cols>
    <col min="1" max="1" width="10.7109375" style="0" customWidth="1"/>
    <col min="2" max="6" width="9.7109375" style="0" customWidth="1"/>
    <col min="7" max="7" width="9.7109375" style="15" customWidth="1"/>
    <col min="8" max="12" width="9.7109375" style="0" customWidth="1"/>
    <col min="13" max="13" width="9.7109375" style="15" customWidth="1"/>
    <col min="14" max="19" width="9.7109375" style="0" customWidth="1"/>
    <col min="20" max="20" width="9.7109375" style="15" customWidth="1"/>
    <col min="21" max="21" width="9.7109375" style="0" customWidth="1"/>
  </cols>
  <sheetData>
    <row r="1" spans="1:16" ht="12.75">
      <c r="A1" s="1" t="s">
        <v>0</v>
      </c>
      <c r="E1" t="s">
        <v>29</v>
      </c>
      <c r="F1" s="39"/>
      <c r="P1" s="1"/>
    </row>
    <row r="2" spans="1:16" ht="12.75">
      <c r="A2" s="1" t="s">
        <v>1</v>
      </c>
      <c r="E2" t="s">
        <v>62</v>
      </c>
      <c r="P2" s="1"/>
    </row>
    <row r="3" spans="1:16" ht="12.75">
      <c r="A3" s="1"/>
      <c r="P3" s="1"/>
    </row>
    <row r="4" spans="1:6" ht="12.75">
      <c r="A4" s="94" t="s">
        <v>50</v>
      </c>
      <c r="B4" t="s">
        <v>49</v>
      </c>
      <c r="F4" s="15"/>
    </row>
    <row r="5" spans="1:6" ht="12.75">
      <c r="A5" t="s">
        <v>28</v>
      </c>
      <c r="E5" s="40"/>
      <c r="F5" s="15"/>
    </row>
    <row r="6" spans="1:6" ht="12.75">
      <c r="A6" t="s">
        <v>27</v>
      </c>
      <c r="F6" s="15"/>
    </row>
    <row r="7" spans="3:20" s="48" customFormat="1" ht="12.75">
      <c r="C7" s="49" t="s">
        <v>61</v>
      </c>
      <c r="F7" s="50"/>
      <c r="G7" s="50"/>
      <c r="M7" s="50"/>
      <c r="Q7" s="49"/>
      <c r="T7" s="50"/>
    </row>
    <row r="8" spans="3:19" ht="13.5" thickBot="1">
      <c r="C8" s="1" t="s">
        <v>20</v>
      </c>
      <c r="E8" s="15"/>
      <c r="I8" s="1" t="s">
        <v>26</v>
      </c>
      <c r="O8" s="1" t="s">
        <v>25</v>
      </c>
      <c r="S8" s="55"/>
    </row>
    <row r="9" spans="1:21" s="26" customFormat="1" ht="12.75">
      <c r="A9" s="21"/>
      <c r="B9" s="21"/>
      <c r="C9" s="22" t="s">
        <v>6</v>
      </c>
      <c r="D9" s="23"/>
      <c r="E9" s="23"/>
      <c r="F9" s="24" t="s">
        <v>23</v>
      </c>
      <c r="G9" s="46"/>
      <c r="H9" s="25"/>
      <c r="I9" s="22" t="s">
        <v>18</v>
      </c>
      <c r="J9" s="23"/>
      <c r="K9" s="23"/>
      <c r="L9" s="24" t="s">
        <v>23</v>
      </c>
      <c r="M9" s="46"/>
      <c r="N9" s="23"/>
      <c r="O9" s="72" t="s">
        <v>36</v>
      </c>
      <c r="P9" s="23"/>
      <c r="Q9" s="23"/>
      <c r="R9" s="23"/>
      <c r="S9" s="24" t="s">
        <v>23</v>
      </c>
      <c r="T9" s="46"/>
      <c r="U9" s="25"/>
    </row>
    <row r="10" spans="1:21" s="26" customFormat="1" ht="12.75">
      <c r="A10" s="27"/>
      <c r="B10" s="27" t="s">
        <v>16</v>
      </c>
      <c r="C10" s="59" t="s">
        <v>7</v>
      </c>
      <c r="D10" s="60"/>
      <c r="E10" s="60"/>
      <c r="F10" s="60"/>
      <c r="G10" s="47" t="s">
        <v>21</v>
      </c>
      <c r="H10" s="30"/>
      <c r="I10" s="59" t="s">
        <v>7</v>
      </c>
      <c r="J10" s="60"/>
      <c r="K10" s="60"/>
      <c r="L10" s="60"/>
      <c r="M10" s="47" t="s">
        <v>21</v>
      </c>
      <c r="N10" s="27"/>
      <c r="O10" s="73"/>
      <c r="P10" s="60" t="s">
        <v>7</v>
      </c>
      <c r="Q10" s="60"/>
      <c r="R10" s="60"/>
      <c r="S10" s="60"/>
      <c r="T10" s="47" t="s">
        <v>21</v>
      </c>
      <c r="U10" s="30"/>
    </row>
    <row r="11" spans="1:21" s="26" customFormat="1" ht="12.75">
      <c r="A11" s="31" t="s">
        <v>3</v>
      </c>
      <c r="B11" s="32" t="s">
        <v>15</v>
      </c>
      <c r="C11" s="33" t="s">
        <v>8</v>
      </c>
      <c r="D11" s="32" t="s">
        <v>9</v>
      </c>
      <c r="E11" s="32" t="s">
        <v>10</v>
      </c>
      <c r="F11" s="32" t="s">
        <v>39</v>
      </c>
      <c r="G11" s="47" t="s">
        <v>13</v>
      </c>
      <c r="H11" s="30" t="s">
        <v>12</v>
      </c>
      <c r="I11" s="33" t="s">
        <v>8</v>
      </c>
      <c r="J11" s="32" t="s">
        <v>9</v>
      </c>
      <c r="K11" s="32" t="s">
        <v>10</v>
      </c>
      <c r="L11" s="32" t="s">
        <v>39</v>
      </c>
      <c r="M11" s="47" t="s">
        <v>13</v>
      </c>
      <c r="N11" s="27" t="s">
        <v>12</v>
      </c>
      <c r="O11" s="74" t="s">
        <v>37</v>
      </c>
      <c r="P11" s="32" t="s">
        <v>8</v>
      </c>
      <c r="Q11" s="32" t="s">
        <v>9</v>
      </c>
      <c r="R11" s="32" t="s">
        <v>10</v>
      </c>
      <c r="S11" s="32" t="s">
        <v>39</v>
      </c>
      <c r="T11" s="47" t="s">
        <v>13</v>
      </c>
      <c r="U11" s="30" t="s">
        <v>12</v>
      </c>
    </row>
    <row r="12" spans="1:32" s="26" customFormat="1" ht="13.5" thickBot="1">
      <c r="A12" s="27" t="s">
        <v>4</v>
      </c>
      <c r="B12" s="27" t="s">
        <v>5</v>
      </c>
      <c r="C12" s="35" t="s">
        <v>4</v>
      </c>
      <c r="D12" s="27" t="s">
        <v>11</v>
      </c>
      <c r="E12" s="27" t="s">
        <v>11</v>
      </c>
      <c r="F12" s="27" t="s">
        <v>5</v>
      </c>
      <c r="G12" s="35" t="s">
        <v>4</v>
      </c>
      <c r="H12" s="30" t="s">
        <v>5</v>
      </c>
      <c r="I12" s="35" t="s">
        <v>4</v>
      </c>
      <c r="J12" s="27" t="s">
        <v>11</v>
      </c>
      <c r="K12" s="27" t="s">
        <v>11</v>
      </c>
      <c r="L12" s="27" t="s">
        <v>5</v>
      </c>
      <c r="M12" s="35" t="s">
        <v>4</v>
      </c>
      <c r="N12" s="27" t="s">
        <v>5</v>
      </c>
      <c r="O12" s="75" t="s">
        <v>38</v>
      </c>
      <c r="P12" s="55" t="s">
        <v>4</v>
      </c>
      <c r="Q12" s="55" t="s">
        <v>11</v>
      </c>
      <c r="R12" s="55" t="s">
        <v>11</v>
      </c>
      <c r="S12" s="55" t="s">
        <v>5</v>
      </c>
      <c r="T12" s="54" t="s">
        <v>4</v>
      </c>
      <c r="U12" s="56" t="s">
        <v>5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ht="30" customHeight="1">
      <c r="A13" s="3">
        <v>2</v>
      </c>
      <c r="B13" s="61"/>
      <c r="C13" s="65"/>
      <c r="D13" s="4"/>
      <c r="E13" s="4"/>
      <c r="F13" s="4"/>
      <c r="G13" s="16"/>
      <c r="H13" s="5"/>
      <c r="I13" s="65"/>
      <c r="J13" s="4"/>
      <c r="K13" s="4"/>
      <c r="L13" s="4"/>
      <c r="M13" s="16"/>
      <c r="N13" s="5"/>
      <c r="O13" s="65"/>
      <c r="P13" s="4"/>
      <c r="Q13" s="4"/>
      <c r="R13" s="4"/>
      <c r="S13" s="4"/>
      <c r="T13" s="16"/>
      <c r="U13" s="5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11" customFormat="1" ht="30" customHeight="1">
      <c r="A14" s="8">
        <v>3</v>
      </c>
      <c r="B14" s="62"/>
      <c r="C14" s="66"/>
      <c r="D14" s="9"/>
      <c r="E14" s="9"/>
      <c r="F14" s="9"/>
      <c r="G14" s="17"/>
      <c r="H14" s="10"/>
      <c r="I14" s="66"/>
      <c r="J14" s="9"/>
      <c r="K14" s="9"/>
      <c r="L14" s="9"/>
      <c r="M14" s="17"/>
      <c r="N14" s="10"/>
      <c r="O14" s="66"/>
      <c r="P14" s="9"/>
      <c r="Q14" s="9"/>
      <c r="R14" s="9"/>
      <c r="S14" s="9"/>
      <c r="T14" s="17"/>
      <c r="U14" s="1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30" customHeight="1">
      <c r="A15" s="6">
        <v>4</v>
      </c>
      <c r="B15" s="63"/>
      <c r="C15" s="67"/>
      <c r="D15" s="2"/>
      <c r="E15" s="2"/>
      <c r="F15" s="2"/>
      <c r="G15" s="18"/>
      <c r="H15" s="7"/>
      <c r="I15" s="67"/>
      <c r="J15" s="2"/>
      <c r="K15" s="2"/>
      <c r="L15" s="2"/>
      <c r="M15" s="18"/>
      <c r="N15" s="7"/>
      <c r="O15" s="67"/>
      <c r="P15" s="2"/>
      <c r="Q15" s="2"/>
      <c r="R15" s="2"/>
      <c r="S15" s="2"/>
      <c r="T15" s="18"/>
      <c r="U15" s="7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11" customFormat="1" ht="30" customHeight="1">
      <c r="A16" s="8">
        <v>5</v>
      </c>
      <c r="B16" s="62"/>
      <c r="C16" s="66"/>
      <c r="D16" s="9"/>
      <c r="E16" s="9"/>
      <c r="F16" s="9"/>
      <c r="G16" s="17"/>
      <c r="H16" s="10"/>
      <c r="I16" s="66"/>
      <c r="J16" s="9"/>
      <c r="K16" s="9"/>
      <c r="L16" s="9"/>
      <c r="M16" s="17"/>
      <c r="N16" s="10"/>
      <c r="O16" s="66"/>
      <c r="P16" s="9"/>
      <c r="Q16" s="9"/>
      <c r="R16" s="9"/>
      <c r="S16" s="9"/>
      <c r="T16" s="17"/>
      <c r="U16" s="1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ht="30" customHeight="1">
      <c r="A17" s="6">
        <v>6</v>
      </c>
      <c r="B17" s="63"/>
      <c r="C17" s="42"/>
      <c r="D17" s="2"/>
      <c r="E17" s="2"/>
      <c r="F17" s="2"/>
      <c r="G17" s="18"/>
      <c r="H17" s="7"/>
      <c r="I17" s="67"/>
      <c r="J17" s="2"/>
      <c r="K17" s="2"/>
      <c r="L17" s="2"/>
      <c r="M17" s="68"/>
      <c r="N17" s="7"/>
      <c r="O17" s="67"/>
      <c r="P17" s="2"/>
      <c r="Q17" s="2"/>
      <c r="R17" s="2"/>
      <c r="S17" s="2"/>
      <c r="T17" s="68"/>
      <c r="U17" s="7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11" customFormat="1" ht="30" customHeight="1">
      <c r="A18" s="8">
        <f aca="true" t="shared" si="0" ref="A18:A62">A17+1</f>
        <v>7</v>
      </c>
      <c r="B18" s="62"/>
      <c r="C18" s="66"/>
      <c r="D18" s="9"/>
      <c r="E18" s="9"/>
      <c r="F18" s="9"/>
      <c r="G18" s="17"/>
      <c r="H18" s="10"/>
      <c r="I18" s="66"/>
      <c r="J18" s="9"/>
      <c r="K18" s="9"/>
      <c r="L18" s="9"/>
      <c r="M18" s="17"/>
      <c r="N18" s="10"/>
      <c r="O18" s="66"/>
      <c r="P18" s="9"/>
      <c r="Q18" s="9"/>
      <c r="R18" s="9"/>
      <c r="S18" s="9"/>
      <c r="T18" s="17"/>
      <c r="U18" s="1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30" customHeight="1">
      <c r="A19" s="6">
        <f t="shared" si="0"/>
        <v>8</v>
      </c>
      <c r="B19" s="63"/>
      <c r="C19" s="67"/>
      <c r="D19" s="2"/>
      <c r="E19" s="2"/>
      <c r="F19" s="2"/>
      <c r="G19" s="18"/>
      <c r="H19" s="7"/>
      <c r="I19" s="67"/>
      <c r="J19" s="2"/>
      <c r="K19" s="2"/>
      <c r="L19" s="2"/>
      <c r="M19" s="18"/>
      <c r="N19" s="7"/>
      <c r="O19" s="67"/>
      <c r="P19" s="2"/>
      <c r="Q19" s="2"/>
      <c r="R19" s="2"/>
      <c r="S19" s="2"/>
      <c r="T19" s="18"/>
      <c r="U19" s="7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11" customFormat="1" ht="30" customHeight="1">
      <c r="A20" s="8">
        <f t="shared" si="0"/>
        <v>9</v>
      </c>
      <c r="B20" s="62"/>
      <c r="C20" s="66"/>
      <c r="D20" s="9"/>
      <c r="E20" s="9"/>
      <c r="F20" s="9"/>
      <c r="G20" s="17"/>
      <c r="H20" s="10"/>
      <c r="I20" s="66"/>
      <c r="J20" s="9"/>
      <c r="K20" s="9"/>
      <c r="L20" s="9"/>
      <c r="M20" s="17"/>
      <c r="N20" s="10"/>
      <c r="O20" s="66"/>
      <c r="P20" s="9"/>
      <c r="Q20" s="9"/>
      <c r="R20" s="9"/>
      <c r="S20" s="9"/>
      <c r="T20" s="17"/>
      <c r="U20" s="1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30" customHeight="1">
      <c r="A21" s="6">
        <f t="shared" si="0"/>
        <v>10</v>
      </c>
      <c r="B21" s="63"/>
      <c r="C21" s="67"/>
      <c r="D21" s="2"/>
      <c r="E21" s="2"/>
      <c r="F21" s="2"/>
      <c r="G21" s="18"/>
      <c r="H21" s="7"/>
      <c r="I21" s="67"/>
      <c r="J21" s="2"/>
      <c r="K21" s="2"/>
      <c r="L21" s="2"/>
      <c r="M21" s="18"/>
      <c r="N21" s="7"/>
      <c r="O21" s="67"/>
      <c r="P21" s="2"/>
      <c r="Q21" s="2"/>
      <c r="R21" s="2"/>
      <c r="S21" s="2"/>
      <c r="T21" s="18"/>
      <c r="U21" s="7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11" customFormat="1" ht="30" customHeight="1">
      <c r="A22" s="8">
        <f t="shared" si="0"/>
        <v>11</v>
      </c>
      <c r="B22" s="62"/>
      <c r="C22" s="66"/>
      <c r="D22" s="9"/>
      <c r="E22" s="9"/>
      <c r="F22" s="9"/>
      <c r="G22" s="17"/>
      <c r="H22" s="10"/>
      <c r="I22" s="66"/>
      <c r="J22" s="9"/>
      <c r="K22" s="9"/>
      <c r="L22" s="9"/>
      <c r="M22" s="17"/>
      <c r="N22" s="10"/>
      <c r="O22" s="66"/>
      <c r="P22" s="9"/>
      <c r="Q22" s="9"/>
      <c r="R22" s="9"/>
      <c r="S22" s="9"/>
      <c r="T22" s="17"/>
      <c r="U22" s="1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30" customHeight="1">
      <c r="A23" s="6">
        <f t="shared" si="0"/>
        <v>12</v>
      </c>
      <c r="B23" s="63"/>
      <c r="C23" s="67"/>
      <c r="D23" s="2"/>
      <c r="E23" s="2"/>
      <c r="F23" s="2"/>
      <c r="G23" s="18"/>
      <c r="H23" s="7"/>
      <c r="I23" s="67"/>
      <c r="J23" s="2"/>
      <c r="K23" s="2"/>
      <c r="L23" s="2"/>
      <c r="M23" s="18"/>
      <c r="N23" s="7"/>
      <c r="O23" s="67"/>
      <c r="P23" s="2"/>
      <c r="Q23" s="2"/>
      <c r="R23" s="2"/>
      <c r="S23" s="2"/>
      <c r="T23" s="18"/>
      <c r="U23" s="7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11" customFormat="1" ht="30" customHeight="1">
      <c r="A24" s="8">
        <f t="shared" si="0"/>
        <v>13</v>
      </c>
      <c r="B24" s="62"/>
      <c r="C24" s="66"/>
      <c r="D24" s="9"/>
      <c r="E24" s="9"/>
      <c r="F24" s="9"/>
      <c r="G24" s="17"/>
      <c r="H24" s="10"/>
      <c r="I24" s="66"/>
      <c r="J24" s="9"/>
      <c r="K24" s="9"/>
      <c r="L24" s="9"/>
      <c r="M24" s="17"/>
      <c r="N24" s="10"/>
      <c r="O24" s="66"/>
      <c r="P24" s="9"/>
      <c r="Q24" s="9"/>
      <c r="R24" s="9"/>
      <c r="S24" s="9"/>
      <c r="T24" s="17"/>
      <c r="U24" s="1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ht="30" customHeight="1">
      <c r="A25" s="6">
        <f t="shared" si="0"/>
        <v>14</v>
      </c>
      <c r="B25" s="63"/>
      <c r="C25" s="67"/>
      <c r="D25" s="2"/>
      <c r="E25" s="2"/>
      <c r="F25" s="2"/>
      <c r="G25" s="18"/>
      <c r="H25" s="7"/>
      <c r="I25" s="67"/>
      <c r="J25" s="2"/>
      <c r="K25" s="2"/>
      <c r="L25" s="2"/>
      <c r="M25" s="18"/>
      <c r="N25" s="7"/>
      <c r="O25" s="67"/>
      <c r="P25" s="2"/>
      <c r="Q25" s="2"/>
      <c r="R25" s="2"/>
      <c r="S25" s="2"/>
      <c r="T25" s="18"/>
      <c r="U25" s="7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11" customFormat="1" ht="30" customHeight="1">
      <c r="A26" s="8">
        <f t="shared" si="0"/>
        <v>15</v>
      </c>
      <c r="B26" s="62"/>
      <c r="C26" s="66"/>
      <c r="D26" s="9"/>
      <c r="E26" s="9"/>
      <c r="F26" s="9"/>
      <c r="G26" s="17"/>
      <c r="H26" s="10"/>
      <c r="I26" s="66"/>
      <c r="J26" s="9"/>
      <c r="K26" s="9"/>
      <c r="L26" s="9"/>
      <c r="M26" s="17"/>
      <c r="N26" s="10"/>
      <c r="O26" s="66"/>
      <c r="P26" s="9"/>
      <c r="Q26" s="9"/>
      <c r="R26" s="9"/>
      <c r="S26" s="9"/>
      <c r="T26" s="17"/>
      <c r="U26" s="1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ht="30" customHeight="1">
      <c r="A27" s="6">
        <f t="shared" si="0"/>
        <v>16</v>
      </c>
      <c r="B27" s="63"/>
      <c r="C27" s="67"/>
      <c r="D27" s="2"/>
      <c r="E27" s="2"/>
      <c r="F27" s="2"/>
      <c r="G27" s="18"/>
      <c r="H27" s="7"/>
      <c r="I27" s="67"/>
      <c r="J27" s="2"/>
      <c r="K27" s="2"/>
      <c r="L27" s="2"/>
      <c r="M27" s="18"/>
      <c r="N27" s="7"/>
      <c r="O27" s="67"/>
      <c r="P27" s="2"/>
      <c r="Q27" s="2"/>
      <c r="R27" s="2"/>
      <c r="S27" s="2"/>
      <c r="T27" s="18"/>
      <c r="U27" s="7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1" customFormat="1" ht="30" customHeight="1">
      <c r="A28" s="8">
        <f t="shared" si="0"/>
        <v>17</v>
      </c>
      <c r="B28" s="62"/>
      <c r="C28" s="66"/>
      <c r="D28" s="9"/>
      <c r="E28" s="9"/>
      <c r="F28" s="9"/>
      <c r="G28" s="17"/>
      <c r="H28" s="10"/>
      <c r="I28" s="66"/>
      <c r="J28" s="9"/>
      <c r="K28" s="9"/>
      <c r="L28" s="9"/>
      <c r="M28" s="17"/>
      <c r="N28" s="10"/>
      <c r="O28" s="66"/>
      <c r="P28" s="9"/>
      <c r="Q28" s="9"/>
      <c r="R28" s="9"/>
      <c r="S28" s="9"/>
      <c r="T28" s="17"/>
      <c r="U28" s="1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ht="30" customHeight="1">
      <c r="A29" s="6">
        <f t="shared" si="0"/>
        <v>18</v>
      </c>
      <c r="B29" s="63"/>
      <c r="C29" s="67"/>
      <c r="D29" s="2"/>
      <c r="E29" s="2"/>
      <c r="F29" s="2"/>
      <c r="G29" s="18"/>
      <c r="H29" s="7"/>
      <c r="I29" s="67"/>
      <c r="J29" s="2"/>
      <c r="K29" s="2"/>
      <c r="L29" s="2"/>
      <c r="M29" s="18"/>
      <c r="N29" s="7"/>
      <c r="O29" s="67"/>
      <c r="P29" s="2"/>
      <c r="Q29" s="2"/>
      <c r="R29" s="2"/>
      <c r="S29" s="2"/>
      <c r="T29" s="18"/>
      <c r="U29" s="7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11" customFormat="1" ht="30" customHeight="1">
      <c r="A30" s="8">
        <f t="shared" si="0"/>
        <v>19</v>
      </c>
      <c r="B30" s="62"/>
      <c r="C30" s="66"/>
      <c r="D30" s="9"/>
      <c r="E30" s="9"/>
      <c r="F30" s="9"/>
      <c r="G30" s="17"/>
      <c r="H30" s="10"/>
      <c r="I30" s="66"/>
      <c r="J30" s="9"/>
      <c r="K30" s="9"/>
      <c r="L30" s="9"/>
      <c r="M30" s="17"/>
      <c r="N30" s="10"/>
      <c r="O30" s="66"/>
      <c r="P30" s="9"/>
      <c r="Q30" s="9"/>
      <c r="R30" s="9"/>
      <c r="S30" s="9"/>
      <c r="T30" s="17"/>
      <c r="U30" s="1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30" customHeight="1">
      <c r="A31" s="6">
        <f t="shared" si="0"/>
        <v>20</v>
      </c>
      <c r="B31" s="63"/>
      <c r="C31" s="67"/>
      <c r="D31" s="2"/>
      <c r="E31" s="2"/>
      <c r="F31" s="2"/>
      <c r="G31" s="18"/>
      <c r="H31" s="7"/>
      <c r="I31" s="67"/>
      <c r="J31" s="2"/>
      <c r="K31" s="2"/>
      <c r="L31" s="2"/>
      <c r="M31" s="18"/>
      <c r="N31" s="7"/>
      <c r="O31" s="67"/>
      <c r="P31" s="2"/>
      <c r="Q31" s="2"/>
      <c r="R31" s="2"/>
      <c r="S31" s="2"/>
      <c r="T31" s="18"/>
      <c r="U31" s="7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11" customFormat="1" ht="30" customHeight="1">
      <c r="A32" s="8">
        <f t="shared" si="0"/>
        <v>21</v>
      </c>
      <c r="B32" s="62"/>
      <c r="C32" s="71"/>
      <c r="D32" s="9"/>
      <c r="E32" s="9"/>
      <c r="F32" s="9"/>
      <c r="G32" s="9"/>
      <c r="H32" s="10"/>
      <c r="I32" s="66"/>
      <c r="J32" s="9"/>
      <c r="K32" s="9"/>
      <c r="L32" s="9"/>
      <c r="M32" s="69"/>
      <c r="N32" s="10"/>
      <c r="O32" s="66"/>
      <c r="P32" s="9"/>
      <c r="Q32" s="9"/>
      <c r="R32" s="9"/>
      <c r="S32" s="9"/>
      <c r="T32" s="69"/>
      <c r="U32" s="1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30" customHeight="1">
      <c r="A33" s="6">
        <f t="shared" si="0"/>
        <v>22</v>
      </c>
      <c r="B33" s="63"/>
      <c r="C33" s="67"/>
      <c r="D33" s="2"/>
      <c r="E33" s="2"/>
      <c r="F33" s="2"/>
      <c r="G33" s="18"/>
      <c r="H33" s="7"/>
      <c r="I33" s="67"/>
      <c r="J33" s="2"/>
      <c r="K33" s="2"/>
      <c r="L33" s="2"/>
      <c r="M33" s="18"/>
      <c r="N33" s="7"/>
      <c r="O33" s="67"/>
      <c r="P33" s="2"/>
      <c r="Q33" s="2"/>
      <c r="R33" s="2"/>
      <c r="S33" s="2"/>
      <c r="T33" s="18"/>
      <c r="U33" s="7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11" customFormat="1" ht="30" customHeight="1">
      <c r="A34" s="8">
        <f t="shared" si="0"/>
        <v>23</v>
      </c>
      <c r="B34" s="62"/>
      <c r="C34" s="66"/>
      <c r="D34" s="9"/>
      <c r="E34" s="9"/>
      <c r="F34" s="9"/>
      <c r="G34" s="17"/>
      <c r="H34" s="10"/>
      <c r="I34" s="66"/>
      <c r="J34" s="9"/>
      <c r="K34" s="9"/>
      <c r="L34" s="9"/>
      <c r="M34" s="17"/>
      <c r="N34" s="10"/>
      <c r="O34" s="66"/>
      <c r="P34" s="9"/>
      <c r="Q34" s="9"/>
      <c r="R34" s="9"/>
      <c r="S34" s="9"/>
      <c r="T34" s="17"/>
      <c r="U34" s="1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30" customHeight="1">
      <c r="A35" s="6">
        <f t="shared" si="0"/>
        <v>24</v>
      </c>
      <c r="B35" s="63"/>
      <c r="C35" s="67"/>
      <c r="D35" s="2"/>
      <c r="E35" s="2"/>
      <c r="F35" s="2"/>
      <c r="G35" s="18"/>
      <c r="H35" s="7"/>
      <c r="I35" s="67"/>
      <c r="J35" s="2"/>
      <c r="K35" s="2"/>
      <c r="L35" s="2"/>
      <c r="M35" s="18"/>
      <c r="N35" s="7"/>
      <c r="O35" s="67"/>
      <c r="P35" s="2"/>
      <c r="Q35" s="2"/>
      <c r="R35" s="2"/>
      <c r="S35" s="2"/>
      <c r="T35" s="18"/>
      <c r="U35" s="7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11" customFormat="1" ht="30" customHeight="1">
      <c r="A36" s="8">
        <f t="shared" si="0"/>
        <v>25</v>
      </c>
      <c r="B36" s="62"/>
      <c r="C36" s="66"/>
      <c r="D36" s="9"/>
      <c r="E36" s="9"/>
      <c r="F36" s="9"/>
      <c r="G36" s="17"/>
      <c r="H36" s="10"/>
      <c r="I36" s="66"/>
      <c r="J36" s="9"/>
      <c r="K36" s="9"/>
      <c r="L36" s="9"/>
      <c r="M36" s="17"/>
      <c r="N36" s="10"/>
      <c r="O36" s="66"/>
      <c r="P36" s="9"/>
      <c r="Q36" s="9"/>
      <c r="R36" s="9"/>
      <c r="S36" s="9"/>
      <c r="T36" s="17"/>
      <c r="U36" s="1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ht="30" customHeight="1">
      <c r="A37" s="6">
        <f t="shared" si="0"/>
        <v>26</v>
      </c>
      <c r="B37" s="63"/>
      <c r="C37" s="67"/>
      <c r="D37" s="2"/>
      <c r="E37" s="2"/>
      <c r="F37" s="2"/>
      <c r="G37" s="18"/>
      <c r="H37" s="7"/>
      <c r="I37" s="67"/>
      <c r="J37" s="2"/>
      <c r="K37" s="2"/>
      <c r="L37" s="2"/>
      <c r="M37" s="18"/>
      <c r="N37" s="7"/>
      <c r="O37" s="67"/>
      <c r="P37" s="2"/>
      <c r="Q37" s="2"/>
      <c r="R37" s="2"/>
      <c r="S37" s="2"/>
      <c r="T37" s="18"/>
      <c r="U37" s="7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11" customFormat="1" ht="30" customHeight="1">
      <c r="A38" s="8">
        <f t="shared" si="0"/>
        <v>27</v>
      </c>
      <c r="B38" s="62"/>
      <c r="C38" s="66"/>
      <c r="D38" s="9"/>
      <c r="E38" s="9"/>
      <c r="F38" s="9"/>
      <c r="G38" s="17"/>
      <c r="H38" s="10"/>
      <c r="I38" s="66"/>
      <c r="J38" s="9"/>
      <c r="K38" s="9"/>
      <c r="L38" s="9"/>
      <c r="M38" s="17"/>
      <c r="N38" s="10"/>
      <c r="O38" s="66"/>
      <c r="P38" s="9"/>
      <c r="Q38" s="9"/>
      <c r="R38" s="9"/>
      <c r="S38" s="9"/>
      <c r="T38" s="17"/>
      <c r="U38" s="1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ht="30" customHeight="1">
      <c r="A39" s="6">
        <f t="shared" si="0"/>
        <v>28</v>
      </c>
      <c r="B39" s="63"/>
      <c r="C39" s="67"/>
      <c r="D39" s="2"/>
      <c r="E39" s="2"/>
      <c r="F39" s="2"/>
      <c r="G39" s="18"/>
      <c r="H39" s="7"/>
      <c r="I39" s="67"/>
      <c r="J39" s="2"/>
      <c r="K39" s="2"/>
      <c r="L39" s="2"/>
      <c r="M39" s="18"/>
      <c r="N39" s="7"/>
      <c r="O39" s="67"/>
      <c r="P39" s="2"/>
      <c r="Q39" s="2"/>
      <c r="R39" s="2"/>
      <c r="S39" s="2"/>
      <c r="T39" s="18"/>
      <c r="U39" s="7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11" customFormat="1" ht="30" customHeight="1">
      <c r="A40" s="8">
        <f t="shared" si="0"/>
        <v>29</v>
      </c>
      <c r="B40" s="62"/>
      <c r="C40" s="66"/>
      <c r="D40" s="9"/>
      <c r="E40" s="9"/>
      <c r="F40" s="9"/>
      <c r="G40" s="17"/>
      <c r="H40" s="10"/>
      <c r="I40" s="66"/>
      <c r="J40" s="9"/>
      <c r="K40" s="9"/>
      <c r="L40" s="9"/>
      <c r="M40" s="17"/>
      <c r="N40" s="10"/>
      <c r="O40" s="66"/>
      <c r="P40" s="9"/>
      <c r="Q40" s="9"/>
      <c r="R40" s="9"/>
      <c r="S40" s="9"/>
      <c r="T40" s="17"/>
      <c r="U40" s="1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30" customHeight="1">
      <c r="A41" s="6">
        <f t="shared" si="0"/>
        <v>30</v>
      </c>
      <c r="B41" s="63"/>
      <c r="C41" s="67"/>
      <c r="D41" s="2"/>
      <c r="E41" s="2"/>
      <c r="F41" s="2"/>
      <c r="G41" s="18"/>
      <c r="H41" s="7"/>
      <c r="I41" s="67"/>
      <c r="J41" s="2"/>
      <c r="K41" s="2"/>
      <c r="L41" s="2"/>
      <c r="M41" s="18"/>
      <c r="N41" s="7"/>
      <c r="O41" s="67"/>
      <c r="P41" s="2"/>
      <c r="Q41" s="2"/>
      <c r="R41" s="2"/>
      <c r="S41" s="2"/>
      <c r="T41" s="18"/>
      <c r="U41" s="7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11" customFormat="1" ht="30" customHeight="1" thickBot="1">
      <c r="A42" s="8">
        <f t="shared" si="0"/>
        <v>31</v>
      </c>
      <c r="B42" s="62"/>
      <c r="C42" s="66"/>
      <c r="D42" s="9"/>
      <c r="E42" s="9"/>
      <c r="F42" s="9"/>
      <c r="G42" s="17"/>
      <c r="H42" s="10"/>
      <c r="I42" s="66"/>
      <c r="J42" s="9"/>
      <c r="K42" s="9"/>
      <c r="L42" s="9"/>
      <c r="M42" s="17"/>
      <c r="N42" s="10"/>
      <c r="O42" s="66"/>
      <c r="P42" s="9"/>
      <c r="Q42" s="9"/>
      <c r="R42" s="9"/>
      <c r="S42" s="9"/>
      <c r="T42" s="17"/>
      <c r="U42" s="1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ht="30" customHeight="1">
      <c r="A43" s="6">
        <f t="shared" si="0"/>
        <v>32</v>
      </c>
      <c r="B43" s="63"/>
      <c r="C43" s="65"/>
      <c r="D43" s="45"/>
      <c r="E43" s="4"/>
      <c r="F43" s="4"/>
      <c r="G43" s="18"/>
      <c r="H43" s="7"/>
      <c r="I43" s="67"/>
      <c r="J43" s="2"/>
      <c r="K43" s="2"/>
      <c r="L43" s="2"/>
      <c r="M43" s="18"/>
      <c r="N43" s="7"/>
      <c r="O43" s="67"/>
      <c r="P43" s="2"/>
      <c r="Q43" s="2"/>
      <c r="R43" s="2"/>
      <c r="S43" s="2"/>
      <c r="T43" s="18"/>
      <c r="U43" s="7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11" customFormat="1" ht="30" customHeight="1">
      <c r="A44" s="8">
        <f t="shared" si="0"/>
        <v>33</v>
      </c>
      <c r="B44" s="62"/>
      <c r="C44" s="66"/>
      <c r="D44" s="9"/>
      <c r="E44" s="9"/>
      <c r="F44" s="9"/>
      <c r="G44" s="17"/>
      <c r="H44" s="10"/>
      <c r="I44" s="66"/>
      <c r="J44" s="9"/>
      <c r="K44" s="9"/>
      <c r="L44" s="9"/>
      <c r="M44" s="17"/>
      <c r="N44" s="10"/>
      <c r="O44" s="66"/>
      <c r="P44" s="9"/>
      <c r="Q44" s="9"/>
      <c r="R44" s="9"/>
      <c r="S44" s="9"/>
      <c r="T44" s="17"/>
      <c r="U44" s="1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30" customHeight="1">
      <c r="A45" s="6">
        <f t="shared" si="0"/>
        <v>34</v>
      </c>
      <c r="B45" s="63"/>
      <c r="C45" s="67"/>
      <c r="D45" s="2"/>
      <c r="E45" s="2"/>
      <c r="F45" s="2"/>
      <c r="G45" s="18"/>
      <c r="H45" s="7"/>
      <c r="I45" s="67"/>
      <c r="J45" s="2"/>
      <c r="K45" s="2"/>
      <c r="L45" s="2"/>
      <c r="M45" s="18"/>
      <c r="N45" s="7"/>
      <c r="O45" s="67"/>
      <c r="P45" s="2"/>
      <c r="Q45" s="2"/>
      <c r="R45" s="2"/>
      <c r="S45" s="2"/>
      <c r="T45" s="18"/>
      <c r="U45" s="7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11" customFormat="1" ht="30" customHeight="1">
      <c r="A46" s="8">
        <f t="shared" si="0"/>
        <v>35</v>
      </c>
      <c r="B46" s="62"/>
      <c r="C46" s="66"/>
      <c r="D46" s="9"/>
      <c r="E46" s="9"/>
      <c r="F46" s="9"/>
      <c r="G46" s="17"/>
      <c r="H46" s="10"/>
      <c r="I46" s="66"/>
      <c r="J46" s="9"/>
      <c r="K46" s="9"/>
      <c r="L46" s="9"/>
      <c r="M46" s="17"/>
      <c r="N46" s="10"/>
      <c r="O46" s="66"/>
      <c r="P46" s="9"/>
      <c r="Q46" s="9"/>
      <c r="R46" s="9"/>
      <c r="S46" s="9"/>
      <c r="T46" s="17"/>
      <c r="U46" s="1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ht="30" customHeight="1">
      <c r="A47" s="6">
        <f t="shared" si="0"/>
        <v>36</v>
      </c>
      <c r="B47" s="63"/>
      <c r="C47" s="67"/>
      <c r="D47" s="2"/>
      <c r="E47" s="2"/>
      <c r="F47" s="2"/>
      <c r="G47" s="18"/>
      <c r="H47" s="7"/>
      <c r="I47" s="67"/>
      <c r="J47" s="2"/>
      <c r="K47" s="2"/>
      <c r="L47" s="2"/>
      <c r="M47" s="18"/>
      <c r="N47" s="7"/>
      <c r="O47" s="67"/>
      <c r="P47" s="2"/>
      <c r="Q47" s="2"/>
      <c r="R47" s="2"/>
      <c r="S47" s="2"/>
      <c r="T47" s="18"/>
      <c r="U47" s="7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11" customFormat="1" ht="30" customHeight="1" thickBot="1">
      <c r="A48" s="8">
        <f t="shared" si="0"/>
        <v>37</v>
      </c>
      <c r="B48" s="62"/>
      <c r="C48" s="66"/>
      <c r="D48" s="9"/>
      <c r="E48" s="9"/>
      <c r="F48" s="9"/>
      <c r="G48" s="17"/>
      <c r="H48" s="10"/>
      <c r="I48" s="66"/>
      <c r="J48" s="9"/>
      <c r="K48" s="9"/>
      <c r="L48" s="9"/>
      <c r="M48" s="17"/>
      <c r="N48" s="10"/>
      <c r="O48" s="66"/>
      <c r="P48" s="9"/>
      <c r="Q48" s="9"/>
      <c r="R48" s="9"/>
      <c r="S48" s="9"/>
      <c r="T48" s="17"/>
      <c r="U48" s="1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30" customHeight="1">
      <c r="A49" s="6">
        <f t="shared" si="0"/>
        <v>38</v>
      </c>
      <c r="B49" s="63"/>
      <c r="C49" s="65"/>
      <c r="D49" s="41"/>
      <c r="E49" s="2"/>
      <c r="F49" s="2"/>
      <c r="G49" s="18"/>
      <c r="H49" s="7"/>
      <c r="I49" s="67"/>
      <c r="J49" s="2"/>
      <c r="K49" s="2"/>
      <c r="L49" s="2"/>
      <c r="M49" s="18"/>
      <c r="N49" s="7"/>
      <c r="O49" s="67"/>
      <c r="P49" s="2"/>
      <c r="Q49" s="2"/>
      <c r="R49" s="2"/>
      <c r="S49" s="2"/>
      <c r="T49" s="18"/>
      <c r="U49" s="7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11" customFormat="1" ht="30" customHeight="1">
      <c r="A50" s="8">
        <f t="shared" si="0"/>
        <v>39</v>
      </c>
      <c r="B50" s="62"/>
      <c r="C50" s="66"/>
      <c r="D50" s="9"/>
      <c r="E50" s="9"/>
      <c r="F50" s="9"/>
      <c r="G50" s="17"/>
      <c r="H50" s="10"/>
      <c r="I50" s="66"/>
      <c r="J50" s="9"/>
      <c r="K50" s="9"/>
      <c r="L50" s="9"/>
      <c r="M50" s="17"/>
      <c r="N50" s="10"/>
      <c r="O50" s="66"/>
      <c r="P50" s="9"/>
      <c r="Q50" s="9"/>
      <c r="R50" s="9"/>
      <c r="S50" s="9"/>
      <c r="T50" s="17"/>
      <c r="U50" s="1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ht="30" customHeight="1">
      <c r="A51" s="6">
        <f t="shared" si="0"/>
        <v>40</v>
      </c>
      <c r="B51" s="63"/>
      <c r="C51" s="67"/>
      <c r="D51" s="2"/>
      <c r="E51" s="2"/>
      <c r="F51" s="2"/>
      <c r="G51" s="18"/>
      <c r="H51" s="7"/>
      <c r="I51" s="67"/>
      <c r="J51" s="2"/>
      <c r="K51" s="2"/>
      <c r="L51" s="2"/>
      <c r="M51" s="18"/>
      <c r="N51" s="7"/>
      <c r="O51" s="67"/>
      <c r="P51" s="2"/>
      <c r="Q51" s="2"/>
      <c r="R51" s="2"/>
      <c r="S51" s="2"/>
      <c r="T51" s="18"/>
      <c r="U51" s="7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11" customFormat="1" ht="30" customHeight="1">
      <c r="A52" s="8">
        <f t="shared" si="0"/>
        <v>41</v>
      </c>
      <c r="B52" s="62"/>
      <c r="C52" s="66"/>
      <c r="D52" s="9"/>
      <c r="E52" s="9"/>
      <c r="F52" s="9"/>
      <c r="G52" s="17"/>
      <c r="H52" s="10"/>
      <c r="I52" s="66"/>
      <c r="J52" s="9"/>
      <c r="K52" s="9"/>
      <c r="L52" s="9"/>
      <c r="M52" s="17"/>
      <c r="N52" s="10"/>
      <c r="O52" s="66"/>
      <c r="P52" s="9"/>
      <c r="Q52" s="9"/>
      <c r="R52" s="9"/>
      <c r="S52" s="9"/>
      <c r="T52" s="17"/>
      <c r="U52" s="1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ht="30" customHeight="1">
      <c r="A53" s="6">
        <f t="shared" si="0"/>
        <v>42</v>
      </c>
      <c r="B53" s="63"/>
      <c r="C53" s="67"/>
      <c r="D53" s="2"/>
      <c r="E53" s="2"/>
      <c r="F53" s="2"/>
      <c r="G53" s="18"/>
      <c r="H53" s="7"/>
      <c r="I53" s="67"/>
      <c r="J53" s="2"/>
      <c r="K53" s="2"/>
      <c r="L53" s="2"/>
      <c r="M53" s="18"/>
      <c r="N53" s="7"/>
      <c r="O53" s="67"/>
      <c r="P53" s="2"/>
      <c r="Q53" s="2"/>
      <c r="R53" s="2"/>
      <c r="S53" s="2"/>
      <c r="T53" s="18"/>
      <c r="U53" s="7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11" customFormat="1" ht="30" customHeight="1">
      <c r="A54" s="8">
        <f t="shared" si="0"/>
        <v>43</v>
      </c>
      <c r="B54" s="62"/>
      <c r="C54" s="66"/>
      <c r="D54" s="9"/>
      <c r="E54" s="9"/>
      <c r="F54" s="9"/>
      <c r="G54" s="17"/>
      <c r="H54" s="10"/>
      <c r="I54" s="66"/>
      <c r="J54" s="9"/>
      <c r="K54" s="9"/>
      <c r="L54" s="9"/>
      <c r="M54" s="17"/>
      <c r="N54" s="10"/>
      <c r="O54" s="66"/>
      <c r="P54" s="9"/>
      <c r="Q54" s="9"/>
      <c r="R54" s="9"/>
      <c r="S54" s="9"/>
      <c r="T54" s="17"/>
      <c r="U54" s="1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ht="30" customHeight="1">
      <c r="A55" s="6">
        <f t="shared" si="0"/>
        <v>44</v>
      </c>
      <c r="B55" s="63"/>
      <c r="C55" s="67"/>
      <c r="D55" s="2"/>
      <c r="E55" s="2"/>
      <c r="F55" s="2"/>
      <c r="G55" s="18"/>
      <c r="H55" s="7"/>
      <c r="I55" s="67"/>
      <c r="J55" s="2"/>
      <c r="K55" s="2"/>
      <c r="L55" s="2"/>
      <c r="M55" s="18"/>
      <c r="N55" s="7"/>
      <c r="O55" s="67"/>
      <c r="P55" s="2"/>
      <c r="Q55" s="2"/>
      <c r="R55" s="2"/>
      <c r="S55" s="2"/>
      <c r="T55" s="18"/>
      <c r="U55" s="7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11" customFormat="1" ht="30" customHeight="1">
      <c r="A56" s="8">
        <f t="shared" si="0"/>
        <v>45</v>
      </c>
      <c r="B56" s="62"/>
      <c r="C56" s="66"/>
      <c r="D56" s="9"/>
      <c r="E56" s="9"/>
      <c r="F56" s="9"/>
      <c r="G56" s="17"/>
      <c r="H56" s="10"/>
      <c r="I56" s="66"/>
      <c r="J56" s="9"/>
      <c r="K56" s="9"/>
      <c r="L56" s="9"/>
      <c r="M56" s="17"/>
      <c r="N56" s="10"/>
      <c r="O56" s="66"/>
      <c r="P56" s="9"/>
      <c r="Q56" s="9"/>
      <c r="R56" s="9"/>
      <c r="S56" s="9"/>
      <c r="T56" s="17"/>
      <c r="U56" s="1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ht="30" customHeight="1">
      <c r="A57" s="6">
        <f t="shared" si="0"/>
        <v>46</v>
      </c>
      <c r="B57" s="63"/>
      <c r="C57" s="67"/>
      <c r="D57" s="2"/>
      <c r="E57" s="2"/>
      <c r="F57" s="2"/>
      <c r="G57" s="18"/>
      <c r="H57" s="7"/>
      <c r="I57" s="67"/>
      <c r="J57" s="2"/>
      <c r="K57" s="2"/>
      <c r="L57" s="2"/>
      <c r="M57" s="18"/>
      <c r="N57" s="7"/>
      <c r="O57" s="67"/>
      <c r="P57" s="2"/>
      <c r="Q57" s="2"/>
      <c r="R57" s="2"/>
      <c r="S57" s="2"/>
      <c r="T57" s="18"/>
      <c r="U57" s="7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11" customFormat="1" ht="30" customHeight="1">
      <c r="A58" s="8">
        <f t="shared" si="0"/>
        <v>47</v>
      </c>
      <c r="B58" s="62"/>
      <c r="C58" s="66"/>
      <c r="D58" s="9"/>
      <c r="E58" s="9"/>
      <c r="F58" s="9"/>
      <c r="G58" s="17"/>
      <c r="H58" s="10"/>
      <c r="I58" s="66"/>
      <c r="J58" s="9"/>
      <c r="K58" s="9"/>
      <c r="L58" s="9"/>
      <c r="M58" s="17"/>
      <c r="N58" s="10"/>
      <c r="O58" s="66"/>
      <c r="P58" s="9"/>
      <c r="Q58" s="9"/>
      <c r="R58" s="9"/>
      <c r="S58" s="9"/>
      <c r="T58" s="17"/>
      <c r="U58" s="1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ht="30" customHeight="1">
      <c r="A59" s="6">
        <f t="shared" si="0"/>
        <v>48</v>
      </c>
      <c r="B59" s="63"/>
      <c r="C59" s="67"/>
      <c r="D59" s="2"/>
      <c r="E59" s="2"/>
      <c r="F59" s="2"/>
      <c r="G59" s="18"/>
      <c r="H59" s="7"/>
      <c r="I59" s="67"/>
      <c r="J59" s="2"/>
      <c r="K59" s="2"/>
      <c r="L59" s="2"/>
      <c r="M59" s="18"/>
      <c r="N59" s="7"/>
      <c r="O59" s="67"/>
      <c r="P59" s="2"/>
      <c r="Q59" s="2"/>
      <c r="R59" s="2"/>
      <c r="S59" s="2"/>
      <c r="T59" s="18"/>
      <c r="U59" s="7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s="11" customFormat="1" ht="30" customHeight="1">
      <c r="A60" s="8">
        <f t="shared" si="0"/>
        <v>49</v>
      </c>
      <c r="B60" s="62"/>
      <c r="C60" s="66"/>
      <c r="D60" s="9"/>
      <c r="E60" s="9"/>
      <c r="F60" s="9"/>
      <c r="G60" s="17"/>
      <c r="H60" s="10"/>
      <c r="I60" s="66"/>
      <c r="J60" s="9"/>
      <c r="K60" s="9"/>
      <c r="L60" s="9"/>
      <c r="M60" s="17"/>
      <c r="N60" s="10"/>
      <c r="O60" s="66"/>
      <c r="P60" s="9"/>
      <c r="Q60" s="9"/>
      <c r="R60" s="9"/>
      <c r="S60" s="9"/>
      <c r="T60" s="17"/>
      <c r="U60" s="1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ht="30" customHeight="1">
      <c r="A61" s="6">
        <f t="shared" si="0"/>
        <v>50</v>
      </c>
      <c r="B61" s="63"/>
      <c r="C61" s="67"/>
      <c r="D61" s="2"/>
      <c r="E61" s="2"/>
      <c r="F61" s="2"/>
      <c r="G61" s="18"/>
      <c r="H61" s="7"/>
      <c r="I61" s="67"/>
      <c r="J61" s="2"/>
      <c r="K61" s="2"/>
      <c r="L61" s="2"/>
      <c r="M61" s="18"/>
      <c r="N61" s="7"/>
      <c r="O61" s="67"/>
      <c r="P61" s="2"/>
      <c r="Q61" s="2"/>
      <c r="R61" s="2"/>
      <c r="S61" s="2"/>
      <c r="T61" s="18"/>
      <c r="U61" s="7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s="11" customFormat="1" ht="30" customHeight="1" thickBot="1">
      <c r="A62" s="12">
        <f t="shared" si="0"/>
        <v>51</v>
      </c>
      <c r="B62" s="64"/>
      <c r="C62" s="70"/>
      <c r="D62" s="13"/>
      <c r="E62" s="13"/>
      <c r="F62" s="13"/>
      <c r="G62" s="19"/>
      <c r="H62" s="14"/>
      <c r="I62" s="70"/>
      <c r="J62" s="13"/>
      <c r="K62" s="13"/>
      <c r="L62" s="13"/>
      <c r="M62" s="19"/>
      <c r="N62" s="14"/>
      <c r="O62" s="70"/>
      <c r="P62" s="13"/>
      <c r="Q62" s="13"/>
      <c r="R62" s="13"/>
      <c r="S62" s="13"/>
      <c r="T62" s="19"/>
      <c r="U62" s="14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22:32" ht="12.75"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</sheetData>
  <sheetProtection/>
  <printOptions/>
  <pageMargins left="0.25" right="0.2" top="0.17" bottom="0.16" header="0.36" footer="0.16"/>
  <pageSetup fitToHeight="2" horizontalDpi="1200" verticalDpi="12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4"/>
  <sheetViews>
    <sheetView workbookViewId="0" topLeftCell="A1">
      <pane xSplit="2" ySplit="13" topLeftCell="AA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R8" sqref="R8"/>
    </sheetView>
  </sheetViews>
  <sheetFormatPr defaultColWidth="12.7109375" defaultRowHeight="12.75"/>
  <cols>
    <col min="1" max="1" width="10.7109375" style="0" customWidth="1"/>
    <col min="2" max="2" width="10.421875" style="0" customWidth="1"/>
    <col min="3" max="6" width="12.7109375" style="0" customWidth="1"/>
    <col min="7" max="8" width="12.7109375" style="15" customWidth="1"/>
    <col min="9" max="9" width="11.421875" style="0" customWidth="1"/>
    <col min="10" max="13" width="12.7109375" style="0" customWidth="1"/>
    <col min="14" max="15" width="12.7109375" style="15" customWidth="1"/>
    <col min="16" max="16" width="11.421875" style="0" customWidth="1"/>
    <col min="17" max="19" width="12.7109375" style="0" customWidth="1"/>
    <col min="20" max="20" width="12.421875" style="0" customWidth="1"/>
    <col min="21" max="22" width="12.7109375" style="15" customWidth="1"/>
    <col min="23" max="23" width="11.421875" style="0" customWidth="1"/>
    <col min="24" max="27" width="12.7109375" style="0" customWidth="1"/>
    <col min="28" max="29" width="12.7109375" style="15" customWidth="1"/>
  </cols>
  <sheetData>
    <row r="1" spans="1:17" ht="12.75">
      <c r="A1" s="1" t="s">
        <v>0</v>
      </c>
      <c r="E1" t="s">
        <v>45</v>
      </c>
      <c r="F1" s="105">
        <v>40216</v>
      </c>
      <c r="G1" s="15" t="s">
        <v>53</v>
      </c>
      <c r="Q1" s="1"/>
    </row>
    <row r="2" spans="1:17" ht="12.75">
      <c r="A2" s="1" t="s">
        <v>1</v>
      </c>
      <c r="E2" t="s">
        <v>2</v>
      </c>
      <c r="F2" s="106"/>
      <c r="G2" s="107"/>
      <c r="H2" s="107"/>
      <c r="I2" s="108"/>
      <c r="J2" s="108"/>
      <c r="K2" s="109"/>
      <c r="Q2" s="1"/>
    </row>
    <row r="3" spans="1:17" ht="12.75">
      <c r="A3" s="1"/>
      <c r="Q3" s="1"/>
    </row>
    <row r="4" spans="1:6" ht="12.75">
      <c r="A4" s="94" t="s">
        <v>50</v>
      </c>
      <c r="B4" s="104">
        <v>2</v>
      </c>
      <c r="F4" s="15"/>
    </row>
    <row r="5" spans="1:18" ht="12.75">
      <c r="A5" t="s">
        <v>43</v>
      </c>
      <c r="C5" s="104">
        <v>100</v>
      </c>
      <c r="E5" s="92" t="s">
        <v>59</v>
      </c>
      <c r="F5" s="15"/>
      <c r="R5" s="92" t="s">
        <v>59</v>
      </c>
    </row>
    <row r="6" spans="1:18" ht="12.75">
      <c r="A6" t="s">
        <v>51</v>
      </c>
      <c r="C6" s="104">
        <v>50</v>
      </c>
      <c r="E6" s="102" t="s">
        <v>60</v>
      </c>
      <c r="F6" s="15"/>
      <c r="R6" s="103" t="s">
        <v>60</v>
      </c>
    </row>
    <row r="7" spans="5:18" ht="12.75">
      <c r="E7" s="103"/>
      <c r="F7" s="15"/>
      <c r="R7" s="103"/>
    </row>
    <row r="8" spans="3:29" s="110" customFormat="1" ht="13.5" thickBot="1">
      <c r="C8" s="111" t="s">
        <v>67</v>
      </c>
      <c r="F8" s="112"/>
      <c r="G8" s="112"/>
      <c r="H8" s="112"/>
      <c r="N8" s="112"/>
      <c r="O8" s="112"/>
      <c r="R8" s="111" t="s">
        <v>68</v>
      </c>
      <c r="U8" s="112"/>
      <c r="V8" s="112"/>
      <c r="AB8" s="112"/>
      <c r="AC8" s="112"/>
    </row>
    <row r="9" spans="3:36" ht="13.5" thickBot="1">
      <c r="C9" s="77" t="s">
        <v>20</v>
      </c>
      <c r="E9" s="15"/>
      <c r="J9" s="78" t="s">
        <v>26</v>
      </c>
      <c r="Q9" s="77" t="s">
        <v>40</v>
      </c>
      <c r="S9" s="15"/>
      <c r="X9" s="78" t="s">
        <v>41</v>
      </c>
      <c r="Z9" s="23"/>
      <c r="AE9" s="76" t="s">
        <v>24</v>
      </c>
      <c r="AG9" s="23" t="s">
        <v>42</v>
      </c>
      <c r="AI9" s="15"/>
      <c r="AJ9" s="15"/>
    </row>
    <row r="10" spans="1:37" s="26" customFormat="1" ht="12.75">
      <c r="A10" s="21"/>
      <c r="B10" s="21"/>
      <c r="C10" s="22" t="s">
        <v>6</v>
      </c>
      <c r="D10" s="23"/>
      <c r="E10" s="23"/>
      <c r="F10" s="23"/>
      <c r="G10" s="24" t="s">
        <v>23</v>
      </c>
      <c r="H10" s="46"/>
      <c r="I10" s="25"/>
      <c r="J10" s="22" t="s">
        <v>18</v>
      </c>
      <c r="K10" s="23"/>
      <c r="L10" s="23"/>
      <c r="M10" s="23"/>
      <c r="N10" s="24" t="s">
        <v>23</v>
      </c>
      <c r="O10" s="46"/>
      <c r="P10" s="25"/>
      <c r="Q10" s="22" t="s">
        <v>14</v>
      </c>
      <c r="R10" s="23"/>
      <c r="S10" s="23"/>
      <c r="T10" s="23"/>
      <c r="U10" s="24" t="s">
        <v>23</v>
      </c>
      <c r="V10" s="46"/>
      <c r="W10" s="25"/>
      <c r="X10" s="22" t="s">
        <v>19</v>
      </c>
      <c r="Y10" s="23"/>
      <c r="Z10" s="23" t="s">
        <v>35</v>
      </c>
      <c r="AA10" s="23"/>
      <c r="AB10" s="24" t="s">
        <v>23</v>
      </c>
      <c r="AC10" s="46"/>
      <c r="AD10" s="25"/>
      <c r="AE10" s="22" t="s">
        <v>34</v>
      </c>
      <c r="AF10" s="80"/>
      <c r="AG10" s="23" t="s">
        <v>35</v>
      </c>
      <c r="AH10" s="23"/>
      <c r="AI10" s="24" t="s">
        <v>23</v>
      </c>
      <c r="AJ10" s="46"/>
      <c r="AK10" s="25"/>
    </row>
    <row r="11" spans="1:37" s="26" customFormat="1" ht="12.75">
      <c r="A11" s="27"/>
      <c r="B11" s="27" t="s">
        <v>16</v>
      </c>
      <c r="C11" s="28" t="s">
        <v>7</v>
      </c>
      <c r="D11" s="21"/>
      <c r="E11" s="21"/>
      <c r="F11" s="21" t="s">
        <v>17</v>
      </c>
      <c r="G11" s="29" t="s">
        <v>22</v>
      </c>
      <c r="H11" s="47" t="s">
        <v>21</v>
      </c>
      <c r="I11" s="30"/>
      <c r="J11" s="28" t="s">
        <v>7</v>
      </c>
      <c r="K11" s="21"/>
      <c r="L11" s="21"/>
      <c r="M11" s="21" t="s">
        <v>17</v>
      </c>
      <c r="N11" s="29" t="s">
        <v>22</v>
      </c>
      <c r="O11" s="47" t="s">
        <v>21</v>
      </c>
      <c r="P11" s="30"/>
      <c r="Q11" s="28" t="s">
        <v>7</v>
      </c>
      <c r="R11" s="21"/>
      <c r="S11" s="21"/>
      <c r="T11" s="21" t="s">
        <v>17</v>
      </c>
      <c r="U11" s="29" t="s">
        <v>22</v>
      </c>
      <c r="V11" s="47" t="s">
        <v>21</v>
      </c>
      <c r="W11" s="30"/>
      <c r="X11" s="28" t="s">
        <v>7</v>
      </c>
      <c r="Y11" s="21"/>
      <c r="Z11" s="21"/>
      <c r="AA11" s="21" t="s">
        <v>17</v>
      </c>
      <c r="AB11" s="29" t="s">
        <v>22</v>
      </c>
      <c r="AC11" s="47" t="s">
        <v>21</v>
      </c>
      <c r="AD11" s="30"/>
      <c r="AE11" s="28" t="s">
        <v>7</v>
      </c>
      <c r="AF11" s="21"/>
      <c r="AG11" s="21"/>
      <c r="AH11" s="21" t="s">
        <v>17</v>
      </c>
      <c r="AI11" s="29" t="s">
        <v>22</v>
      </c>
      <c r="AJ11" s="47" t="s">
        <v>21</v>
      </c>
      <c r="AK11" s="30"/>
    </row>
    <row r="12" spans="1:37" s="26" customFormat="1" ht="12.75">
      <c r="A12" s="31" t="s">
        <v>3</v>
      </c>
      <c r="B12" s="32" t="s">
        <v>15</v>
      </c>
      <c r="C12" s="33" t="s">
        <v>8</v>
      </c>
      <c r="D12" s="32" t="s">
        <v>9</v>
      </c>
      <c r="E12" s="32" t="s">
        <v>10</v>
      </c>
      <c r="F12" s="32" t="s">
        <v>15</v>
      </c>
      <c r="G12" s="34" t="s">
        <v>13</v>
      </c>
      <c r="H12" s="47" t="s">
        <v>13</v>
      </c>
      <c r="I12" s="30" t="s">
        <v>12</v>
      </c>
      <c r="J12" s="33" t="s">
        <v>8</v>
      </c>
      <c r="K12" s="32" t="s">
        <v>9</v>
      </c>
      <c r="L12" s="32" t="s">
        <v>10</v>
      </c>
      <c r="M12" s="32" t="s">
        <v>15</v>
      </c>
      <c r="N12" s="34" t="s">
        <v>13</v>
      </c>
      <c r="O12" s="47" t="s">
        <v>13</v>
      </c>
      <c r="P12" s="30" t="s">
        <v>12</v>
      </c>
      <c r="Q12" s="33" t="s">
        <v>8</v>
      </c>
      <c r="R12" s="32" t="s">
        <v>9</v>
      </c>
      <c r="S12" s="32" t="s">
        <v>10</v>
      </c>
      <c r="T12" s="32" t="s">
        <v>15</v>
      </c>
      <c r="U12" s="34" t="s">
        <v>13</v>
      </c>
      <c r="V12" s="47" t="s">
        <v>13</v>
      </c>
      <c r="W12" s="30" t="s">
        <v>12</v>
      </c>
      <c r="X12" s="33" t="s">
        <v>8</v>
      </c>
      <c r="Y12" s="32" t="s">
        <v>9</v>
      </c>
      <c r="Z12" s="32" t="s">
        <v>10</v>
      </c>
      <c r="AA12" s="32" t="s">
        <v>15</v>
      </c>
      <c r="AB12" s="34" t="s">
        <v>13</v>
      </c>
      <c r="AC12" s="47" t="s">
        <v>13</v>
      </c>
      <c r="AD12" s="30" t="s">
        <v>12</v>
      </c>
      <c r="AE12" s="33" t="s">
        <v>8</v>
      </c>
      <c r="AF12" s="32" t="s">
        <v>9</v>
      </c>
      <c r="AG12" s="32" t="s">
        <v>10</v>
      </c>
      <c r="AH12" s="32" t="s">
        <v>15</v>
      </c>
      <c r="AI12" s="34" t="s">
        <v>13</v>
      </c>
      <c r="AJ12" s="47" t="s">
        <v>13</v>
      </c>
      <c r="AK12" s="30" t="s">
        <v>12</v>
      </c>
    </row>
    <row r="13" spans="1:43" s="26" customFormat="1" ht="13.5" thickBot="1">
      <c r="A13" s="27" t="s">
        <v>4</v>
      </c>
      <c r="B13" s="27" t="s">
        <v>5</v>
      </c>
      <c r="C13" s="35" t="s">
        <v>4</v>
      </c>
      <c r="D13" s="27" t="s">
        <v>11</v>
      </c>
      <c r="E13" s="27" t="s">
        <v>11</v>
      </c>
      <c r="F13" s="27" t="s">
        <v>5</v>
      </c>
      <c r="G13" s="36" t="s">
        <v>4</v>
      </c>
      <c r="H13" s="35" t="s">
        <v>4</v>
      </c>
      <c r="I13" s="30" t="s">
        <v>5</v>
      </c>
      <c r="J13" s="35" t="s">
        <v>4</v>
      </c>
      <c r="K13" s="27" t="s">
        <v>11</v>
      </c>
      <c r="L13" s="27" t="s">
        <v>11</v>
      </c>
      <c r="M13" s="27" t="s">
        <v>5</v>
      </c>
      <c r="N13" s="36" t="s">
        <v>4</v>
      </c>
      <c r="O13" s="35" t="s">
        <v>4</v>
      </c>
      <c r="P13" s="30" t="s">
        <v>5</v>
      </c>
      <c r="Q13" s="35" t="s">
        <v>4</v>
      </c>
      <c r="R13" s="27" t="s">
        <v>11</v>
      </c>
      <c r="S13" s="27" t="s">
        <v>11</v>
      </c>
      <c r="T13" s="27" t="s">
        <v>5</v>
      </c>
      <c r="U13" s="36" t="s">
        <v>4</v>
      </c>
      <c r="V13" s="35" t="s">
        <v>4</v>
      </c>
      <c r="W13" s="30" t="s">
        <v>5</v>
      </c>
      <c r="X13" s="35" t="s">
        <v>4</v>
      </c>
      <c r="Y13" s="27" t="s">
        <v>11</v>
      </c>
      <c r="Z13" s="27" t="s">
        <v>11</v>
      </c>
      <c r="AA13" s="27" t="s">
        <v>5</v>
      </c>
      <c r="AB13" s="36" t="s">
        <v>4</v>
      </c>
      <c r="AC13" s="35" t="s">
        <v>4</v>
      </c>
      <c r="AD13" s="30" t="s">
        <v>5</v>
      </c>
      <c r="AE13" s="35" t="s">
        <v>4</v>
      </c>
      <c r="AF13" s="27" t="s">
        <v>11</v>
      </c>
      <c r="AG13" s="27" t="s">
        <v>11</v>
      </c>
      <c r="AH13" s="27" t="s">
        <v>5</v>
      </c>
      <c r="AI13" s="36" t="s">
        <v>4</v>
      </c>
      <c r="AJ13" s="35" t="s">
        <v>4</v>
      </c>
      <c r="AK13" s="30" t="s">
        <v>5</v>
      </c>
      <c r="AL13" s="37"/>
      <c r="AM13" s="37"/>
      <c r="AN13" s="37"/>
      <c r="AO13" s="37"/>
      <c r="AP13" s="37"/>
      <c r="AQ13" s="37"/>
    </row>
    <row r="14" spans="1:43" ht="30" customHeight="1">
      <c r="A14" s="3">
        <v>2</v>
      </c>
      <c r="B14" s="62">
        <v>55</v>
      </c>
      <c r="C14" s="4"/>
      <c r="D14" s="4"/>
      <c r="E14" s="4"/>
      <c r="F14" s="4"/>
      <c r="G14" s="58">
        <f aca="true" t="shared" si="0" ref="G14:G63">IF(COUNT(C14)&gt;0,(C14*D14/100)+(C14*E14/100)+(F14/100),"")</f>
      </c>
      <c r="H14" s="16"/>
      <c r="I14" s="4"/>
      <c r="J14" s="4">
        <v>10</v>
      </c>
      <c r="K14" s="4">
        <v>19</v>
      </c>
      <c r="L14" s="4">
        <v>-1.5</v>
      </c>
      <c r="M14" s="4">
        <v>55</v>
      </c>
      <c r="N14" s="58">
        <f aca="true" t="shared" si="1" ref="N14:N63">IF(COUNT(J14)&gt;0,(J14*K14/100)+(J14*L14/100)+(M14/100),"")</f>
        <v>2.3</v>
      </c>
      <c r="O14" s="16"/>
      <c r="P14" s="4">
        <v>21.25</v>
      </c>
      <c r="Q14" s="4"/>
      <c r="R14" s="4"/>
      <c r="S14" s="4"/>
      <c r="T14" s="4"/>
      <c r="U14" s="58">
        <f aca="true" t="shared" si="2" ref="U14:U63">IF(COUNT(Q14)&gt;0,(Q14*R14/100)+(Q14*S14/100)+(T14/100),"")</f>
      </c>
      <c r="V14" s="16"/>
      <c r="W14" s="4"/>
      <c r="X14" s="4"/>
      <c r="Y14" s="4"/>
      <c r="Z14" s="4"/>
      <c r="AA14" s="4"/>
      <c r="AB14" s="58">
        <f aca="true" t="shared" si="3" ref="AB14:AB63">IF(COUNT(X14)&gt;0,(X14*Y14/100)+(X14*Z14/100)+(AA14/100),"")</f>
      </c>
      <c r="AC14" s="16"/>
      <c r="AD14" s="5"/>
      <c r="AE14" s="4"/>
      <c r="AF14" s="4"/>
      <c r="AG14" s="4"/>
      <c r="AH14" s="4"/>
      <c r="AI14" s="58">
        <f aca="true" t="shared" si="4" ref="AI14:AI63">IF(COUNT(AE14)&gt;0,(AE14*AF14/100)+(AE14*AG14/100)+(AH14/100),"")</f>
      </c>
      <c r="AJ14" s="16"/>
      <c r="AK14" s="5"/>
      <c r="AL14" s="20"/>
      <c r="AM14" s="20"/>
      <c r="AN14" s="20"/>
      <c r="AO14" s="20"/>
      <c r="AP14" s="20"/>
      <c r="AQ14" s="20"/>
    </row>
    <row r="15" spans="1:43" s="11" customFormat="1" ht="30" customHeight="1">
      <c r="A15" s="8">
        <f aca="true" t="shared" si="5" ref="A15:A63">A14+1</f>
        <v>3</v>
      </c>
      <c r="B15" s="63">
        <v>72</v>
      </c>
      <c r="C15" s="9"/>
      <c r="D15" s="9"/>
      <c r="E15" s="9"/>
      <c r="F15" s="9"/>
      <c r="G15" s="57">
        <f t="shared" si="0"/>
      </c>
      <c r="H15" s="17"/>
      <c r="I15" s="9"/>
      <c r="J15" s="9"/>
      <c r="K15" s="9"/>
      <c r="L15" s="9"/>
      <c r="M15" s="9"/>
      <c r="N15" s="57">
        <f t="shared" si="1"/>
      </c>
      <c r="O15" s="17"/>
      <c r="P15" s="9"/>
      <c r="Q15" s="9"/>
      <c r="R15" s="9"/>
      <c r="S15" s="9"/>
      <c r="T15" s="9"/>
      <c r="U15" s="57">
        <f t="shared" si="2"/>
      </c>
      <c r="V15" s="17"/>
      <c r="W15" s="9"/>
      <c r="X15" s="9"/>
      <c r="Y15" s="9"/>
      <c r="Z15" s="9"/>
      <c r="AA15" s="9"/>
      <c r="AB15" s="57">
        <f t="shared" si="3"/>
      </c>
      <c r="AC15" s="17"/>
      <c r="AD15" s="10"/>
      <c r="AE15" s="9"/>
      <c r="AF15" s="9"/>
      <c r="AG15" s="9"/>
      <c r="AH15" s="9"/>
      <c r="AI15" s="57">
        <f t="shared" si="4"/>
      </c>
      <c r="AJ15" s="17"/>
      <c r="AK15" s="10"/>
      <c r="AL15" s="20"/>
      <c r="AM15" s="20"/>
      <c r="AN15" s="20"/>
      <c r="AO15" s="20"/>
      <c r="AP15" s="20"/>
      <c r="AQ15" s="20"/>
    </row>
    <row r="16" spans="1:43" ht="30" customHeight="1">
      <c r="A16" s="6">
        <f t="shared" si="5"/>
        <v>4</v>
      </c>
      <c r="B16" s="62">
        <v>83</v>
      </c>
      <c r="C16" s="2"/>
      <c r="D16" s="2"/>
      <c r="E16" s="2"/>
      <c r="F16" s="2"/>
      <c r="G16" s="58">
        <f t="shared" si="0"/>
      </c>
      <c r="H16" s="18"/>
      <c r="I16" s="2"/>
      <c r="J16" s="2"/>
      <c r="K16" s="2"/>
      <c r="L16" s="2"/>
      <c r="M16" s="2"/>
      <c r="N16" s="58">
        <f t="shared" si="1"/>
      </c>
      <c r="O16" s="18"/>
      <c r="P16" s="2"/>
      <c r="Q16" s="2"/>
      <c r="R16" s="2"/>
      <c r="S16" s="2"/>
      <c r="T16" s="2"/>
      <c r="U16" s="58">
        <f t="shared" si="2"/>
      </c>
      <c r="V16" s="18"/>
      <c r="W16" s="2"/>
      <c r="X16" s="2"/>
      <c r="Y16" s="2"/>
      <c r="Z16" s="2"/>
      <c r="AA16" s="2"/>
      <c r="AB16" s="58">
        <f t="shared" si="3"/>
      </c>
      <c r="AC16" s="18"/>
      <c r="AD16" s="7"/>
      <c r="AE16" s="2"/>
      <c r="AF16" s="2"/>
      <c r="AG16" s="2"/>
      <c r="AH16" s="2"/>
      <c r="AI16" s="58">
        <f t="shared" si="4"/>
      </c>
      <c r="AJ16" s="18"/>
      <c r="AK16" s="7"/>
      <c r="AL16" s="20"/>
      <c r="AM16" s="20"/>
      <c r="AN16" s="20"/>
      <c r="AO16" s="20"/>
      <c r="AP16" s="20"/>
      <c r="AQ16" s="20"/>
    </row>
    <row r="17" spans="1:43" s="11" customFormat="1" ht="30" customHeight="1">
      <c r="A17" s="8">
        <f t="shared" si="5"/>
        <v>5</v>
      </c>
      <c r="B17" s="63">
        <v>83</v>
      </c>
      <c r="C17" s="9"/>
      <c r="D17" s="9"/>
      <c r="E17" s="9"/>
      <c r="F17" s="9"/>
      <c r="G17" s="57">
        <f t="shared" si="0"/>
      </c>
      <c r="H17" s="17">
        <v>0.93</v>
      </c>
      <c r="I17" s="9">
        <v>0</v>
      </c>
      <c r="J17" s="9"/>
      <c r="K17" s="9"/>
      <c r="L17" s="9"/>
      <c r="M17" s="9"/>
      <c r="N17" s="57">
        <f t="shared" si="1"/>
      </c>
      <c r="O17" s="17"/>
      <c r="P17" s="9"/>
      <c r="Q17" s="9"/>
      <c r="R17" s="9"/>
      <c r="S17" s="9"/>
      <c r="T17" s="9"/>
      <c r="U17" s="57">
        <f t="shared" si="2"/>
      </c>
      <c r="V17" s="17"/>
      <c r="W17" s="9"/>
      <c r="X17" s="9"/>
      <c r="Y17" s="9"/>
      <c r="Z17" s="9"/>
      <c r="AA17" s="9"/>
      <c r="AB17" s="57">
        <f t="shared" si="3"/>
      </c>
      <c r="AC17" s="17"/>
      <c r="AD17" s="10"/>
      <c r="AE17" s="9"/>
      <c r="AF17" s="9"/>
      <c r="AG17" s="9"/>
      <c r="AH17" s="9"/>
      <c r="AI17" s="57">
        <f t="shared" si="4"/>
      </c>
      <c r="AJ17" s="17"/>
      <c r="AK17" s="10"/>
      <c r="AL17" s="20"/>
      <c r="AM17" s="20"/>
      <c r="AN17" s="20"/>
      <c r="AO17" s="20"/>
      <c r="AP17" s="20"/>
      <c r="AQ17" s="20"/>
    </row>
    <row r="18" spans="1:43" ht="30" customHeight="1">
      <c r="A18" s="6">
        <f t="shared" si="5"/>
        <v>6</v>
      </c>
      <c r="B18" s="62">
        <v>66</v>
      </c>
      <c r="G18" s="58">
        <f t="shared" si="0"/>
      </c>
      <c r="H18" s="15">
        <v>2.61</v>
      </c>
      <c r="I18" s="2">
        <v>2</v>
      </c>
      <c r="J18" s="2"/>
      <c r="K18" s="2"/>
      <c r="L18" s="2"/>
      <c r="M18" s="2"/>
      <c r="N18" s="58">
        <f t="shared" si="1"/>
      </c>
      <c r="P18" s="2"/>
      <c r="Q18" s="2"/>
      <c r="R18" s="2"/>
      <c r="S18" s="2"/>
      <c r="T18" s="2"/>
      <c r="U18" s="58">
        <f t="shared" si="2"/>
      </c>
      <c r="W18" s="2"/>
      <c r="X18" s="2"/>
      <c r="Y18" s="2"/>
      <c r="Z18" s="2"/>
      <c r="AA18" s="2"/>
      <c r="AB18" s="58">
        <f t="shared" si="3"/>
      </c>
      <c r="AD18" s="7"/>
      <c r="AE18" s="2"/>
      <c r="AF18" s="2"/>
      <c r="AG18" s="2"/>
      <c r="AH18" s="2"/>
      <c r="AI18" s="58">
        <f t="shared" si="4"/>
      </c>
      <c r="AJ18" s="15"/>
      <c r="AK18" s="7"/>
      <c r="AL18" s="20"/>
      <c r="AM18" s="20"/>
      <c r="AN18" s="20"/>
      <c r="AO18" s="20"/>
      <c r="AP18" s="20"/>
      <c r="AQ18" s="20"/>
    </row>
    <row r="19" spans="1:43" s="11" customFormat="1" ht="30" customHeight="1">
      <c r="A19" s="8">
        <f t="shared" si="5"/>
        <v>7</v>
      </c>
      <c r="B19" s="63">
        <v>66</v>
      </c>
      <c r="C19" s="9">
        <v>9</v>
      </c>
      <c r="D19" s="9">
        <v>4</v>
      </c>
      <c r="E19" s="9">
        <v>-2</v>
      </c>
      <c r="F19" s="9">
        <v>66</v>
      </c>
      <c r="G19" s="57">
        <f t="shared" si="0"/>
        <v>0.8400000000000001</v>
      </c>
      <c r="H19" s="17"/>
      <c r="I19" s="9">
        <v>4.25</v>
      </c>
      <c r="J19" s="9"/>
      <c r="K19" s="9"/>
      <c r="L19" s="9"/>
      <c r="M19" s="9"/>
      <c r="N19" s="57">
        <f t="shared" si="1"/>
      </c>
      <c r="O19" s="17"/>
      <c r="P19" s="9"/>
      <c r="Q19" s="9"/>
      <c r="R19" s="9"/>
      <c r="S19" s="9"/>
      <c r="T19" s="9"/>
      <c r="U19" s="57">
        <f t="shared" si="2"/>
      </c>
      <c r="V19" s="17"/>
      <c r="W19" s="9"/>
      <c r="X19" s="9"/>
      <c r="Y19" s="9"/>
      <c r="Z19" s="9"/>
      <c r="AA19" s="9"/>
      <c r="AB19" s="57">
        <f t="shared" si="3"/>
      </c>
      <c r="AC19" s="17"/>
      <c r="AD19" s="10"/>
      <c r="AE19" s="9"/>
      <c r="AF19" s="9"/>
      <c r="AG19" s="9"/>
      <c r="AH19" s="9"/>
      <c r="AI19" s="57">
        <f t="shared" si="4"/>
      </c>
      <c r="AJ19" s="17"/>
      <c r="AK19" s="10"/>
      <c r="AL19" s="20"/>
      <c r="AM19" s="20"/>
      <c r="AN19" s="20"/>
      <c r="AO19" s="20"/>
      <c r="AP19" s="20"/>
      <c r="AQ19" s="20"/>
    </row>
    <row r="20" spans="1:43" ht="30" customHeight="1">
      <c r="A20" s="6">
        <f t="shared" si="5"/>
        <v>8</v>
      </c>
      <c r="B20" s="62">
        <v>70</v>
      </c>
      <c r="C20" s="2"/>
      <c r="D20" s="2"/>
      <c r="E20" s="2"/>
      <c r="F20" s="2"/>
      <c r="G20" s="58">
        <f t="shared" si="0"/>
      </c>
      <c r="H20" s="18">
        <v>3.35</v>
      </c>
      <c r="I20" s="2">
        <v>4.5</v>
      </c>
      <c r="J20" s="2"/>
      <c r="K20" s="2"/>
      <c r="L20" s="2"/>
      <c r="M20" s="2"/>
      <c r="N20" s="58">
        <f t="shared" si="1"/>
      </c>
      <c r="O20" s="18">
        <v>1.5</v>
      </c>
      <c r="P20" s="2">
        <v>0</v>
      </c>
      <c r="Q20" s="2"/>
      <c r="R20" s="2"/>
      <c r="S20" s="2"/>
      <c r="T20" s="2"/>
      <c r="U20" s="58">
        <f t="shared" si="2"/>
      </c>
      <c r="V20" s="18">
        <v>1.45</v>
      </c>
      <c r="W20" s="2">
        <v>0</v>
      </c>
      <c r="X20" s="2"/>
      <c r="Y20" s="2"/>
      <c r="Z20" s="2"/>
      <c r="AA20" s="2"/>
      <c r="AB20" s="58">
        <f t="shared" si="3"/>
      </c>
      <c r="AC20" s="18"/>
      <c r="AD20" s="7"/>
      <c r="AE20" s="2"/>
      <c r="AF20" s="2"/>
      <c r="AG20" s="2"/>
      <c r="AH20" s="2"/>
      <c r="AI20" s="58">
        <f t="shared" si="4"/>
      </c>
      <c r="AJ20" s="18"/>
      <c r="AK20" s="7"/>
      <c r="AL20" s="20"/>
      <c r="AM20" s="20"/>
      <c r="AN20" s="20"/>
      <c r="AO20" s="20"/>
      <c r="AP20" s="20"/>
      <c r="AQ20" s="20"/>
    </row>
    <row r="21" spans="1:43" s="11" customFormat="1" ht="30" customHeight="1">
      <c r="A21" s="8">
        <f t="shared" si="5"/>
        <v>9</v>
      </c>
      <c r="B21" s="63">
        <v>83</v>
      </c>
      <c r="C21" s="9"/>
      <c r="D21" s="9"/>
      <c r="E21" s="9"/>
      <c r="F21" s="9"/>
      <c r="G21" s="57">
        <f t="shared" si="0"/>
      </c>
      <c r="H21" s="17">
        <v>1.48</v>
      </c>
      <c r="I21" s="9">
        <v>0</v>
      </c>
      <c r="J21" s="9"/>
      <c r="K21" s="9"/>
      <c r="L21" s="9"/>
      <c r="M21" s="9"/>
      <c r="N21" s="57">
        <f t="shared" si="1"/>
      </c>
      <c r="O21" s="17"/>
      <c r="P21" s="9"/>
      <c r="Q21" s="9"/>
      <c r="R21" s="9"/>
      <c r="S21" s="9"/>
      <c r="T21" s="9"/>
      <c r="U21" s="57">
        <f t="shared" si="2"/>
      </c>
      <c r="V21" s="17">
        <v>0.15</v>
      </c>
      <c r="W21" s="9">
        <v>0</v>
      </c>
      <c r="X21" s="9"/>
      <c r="Y21" s="9"/>
      <c r="Z21" s="9"/>
      <c r="AA21" s="9"/>
      <c r="AB21" s="57">
        <f t="shared" si="3"/>
      </c>
      <c r="AC21" s="17"/>
      <c r="AD21" s="10"/>
      <c r="AE21" s="9"/>
      <c r="AF21" s="9"/>
      <c r="AG21" s="9"/>
      <c r="AH21" s="9"/>
      <c r="AI21" s="57">
        <f t="shared" si="4"/>
      </c>
      <c r="AJ21" s="17"/>
      <c r="AK21" s="10"/>
      <c r="AL21" s="20"/>
      <c r="AM21" s="20"/>
      <c r="AN21" s="20"/>
      <c r="AO21" s="20"/>
      <c r="AP21" s="20"/>
      <c r="AQ21" s="20"/>
    </row>
    <row r="22" spans="1:43" ht="30" customHeight="1">
      <c r="A22" s="6">
        <f t="shared" si="5"/>
        <v>10</v>
      </c>
      <c r="B22" s="62">
        <v>90</v>
      </c>
      <c r="C22" s="2"/>
      <c r="D22" s="2"/>
      <c r="E22" s="2"/>
      <c r="F22" s="2"/>
      <c r="G22" s="58">
        <f t="shared" si="0"/>
      </c>
      <c r="H22" s="18"/>
      <c r="I22" s="2"/>
      <c r="J22" s="2"/>
      <c r="K22" s="2"/>
      <c r="L22" s="2"/>
      <c r="M22" s="2"/>
      <c r="N22" s="58">
        <f t="shared" si="1"/>
      </c>
      <c r="O22" s="18"/>
      <c r="P22" s="2"/>
      <c r="Q22" s="2"/>
      <c r="R22" s="2"/>
      <c r="S22" s="2"/>
      <c r="T22" s="2"/>
      <c r="U22" s="58">
        <f t="shared" si="2"/>
      </c>
      <c r="V22" s="18"/>
      <c r="W22" s="2"/>
      <c r="X22" s="2"/>
      <c r="Y22" s="2"/>
      <c r="Z22" s="2"/>
      <c r="AA22" s="2"/>
      <c r="AB22" s="58">
        <f t="shared" si="3"/>
      </c>
      <c r="AC22" s="18"/>
      <c r="AD22" s="7"/>
      <c r="AE22" s="2"/>
      <c r="AF22" s="2"/>
      <c r="AG22" s="2"/>
      <c r="AH22" s="2"/>
      <c r="AI22" s="58">
        <f t="shared" si="4"/>
      </c>
      <c r="AJ22" s="18"/>
      <c r="AK22" s="7"/>
      <c r="AL22" s="20"/>
      <c r="AM22" s="20"/>
      <c r="AN22" s="20"/>
      <c r="AO22" s="20"/>
      <c r="AP22" s="20"/>
      <c r="AQ22" s="20"/>
    </row>
    <row r="23" spans="1:43" s="11" customFormat="1" ht="30" customHeight="1">
      <c r="A23" s="8">
        <f t="shared" si="5"/>
        <v>11</v>
      </c>
      <c r="B23" s="63">
        <v>96</v>
      </c>
      <c r="C23" s="9"/>
      <c r="D23" s="9"/>
      <c r="E23" s="9"/>
      <c r="F23" s="9"/>
      <c r="G23" s="57">
        <f t="shared" si="0"/>
      </c>
      <c r="H23" s="17"/>
      <c r="I23" s="9"/>
      <c r="J23" s="9"/>
      <c r="K23" s="9"/>
      <c r="L23" s="9"/>
      <c r="M23" s="9"/>
      <c r="N23" s="57">
        <f t="shared" si="1"/>
      </c>
      <c r="O23" s="17"/>
      <c r="P23" s="9"/>
      <c r="Q23" s="9"/>
      <c r="R23" s="9"/>
      <c r="S23" s="9"/>
      <c r="T23" s="9"/>
      <c r="U23" s="57">
        <f t="shared" si="2"/>
      </c>
      <c r="V23" s="17"/>
      <c r="W23" s="9"/>
      <c r="X23" s="9"/>
      <c r="Y23" s="9"/>
      <c r="Z23" s="9"/>
      <c r="AA23" s="9"/>
      <c r="AB23" s="57">
        <f t="shared" si="3"/>
      </c>
      <c r="AC23" s="17"/>
      <c r="AD23" s="10"/>
      <c r="AE23" s="9"/>
      <c r="AF23" s="9"/>
      <c r="AG23" s="9"/>
      <c r="AH23" s="9"/>
      <c r="AI23" s="57">
        <f t="shared" si="4"/>
      </c>
      <c r="AJ23" s="17"/>
      <c r="AK23" s="10"/>
      <c r="AL23" s="20"/>
      <c r="AM23" s="20"/>
      <c r="AN23" s="20"/>
      <c r="AO23" s="20"/>
      <c r="AP23" s="20"/>
      <c r="AQ23" s="20"/>
    </row>
    <row r="24" spans="1:43" ht="30" customHeight="1">
      <c r="A24" s="6">
        <f t="shared" si="5"/>
        <v>12</v>
      </c>
      <c r="B24" s="62">
        <v>102</v>
      </c>
      <c r="C24" s="2"/>
      <c r="D24" s="2"/>
      <c r="E24" s="2"/>
      <c r="F24" s="2"/>
      <c r="G24" s="58">
        <f t="shared" si="0"/>
      </c>
      <c r="H24" s="18">
        <v>1.3</v>
      </c>
      <c r="I24" s="2">
        <v>0</v>
      </c>
      <c r="J24" s="2"/>
      <c r="K24" s="2"/>
      <c r="L24" s="2"/>
      <c r="M24" s="2"/>
      <c r="N24" s="58">
        <f t="shared" si="1"/>
      </c>
      <c r="O24" s="18"/>
      <c r="P24" s="2"/>
      <c r="Q24" s="2"/>
      <c r="R24" s="2"/>
      <c r="S24" s="2"/>
      <c r="T24" s="2"/>
      <c r="U24" s="58">
        <f t="shared" si="2"/>
      </c>
      <c r="V24" s="18"/>
      <c r="W24" s="2"/>
      <c r="X24" s="2"/>
      <c r="Y24" s="2"/>
      <c r="Z24" s="2"/>
      <c r="AA24" s="2"/>
      <c r="AB24" s="58">
        <f t="shared" si="3"/>
      </c>
      <c r="AC24" s="18"/>
      <c r="AD24" s="7"/>
      <c r="AE24" s="2"/>
      <c r="AF24" s="2"/>
      <c r="AG24" s="2"/>
      <c r="AH24" s="2"/>
      <c r="AI24" s="58">
        <f t="shared" si="4"/>
      </c>
      <c r="AJ24" s="18"/>
      <c r="AK24" s="7"/>
      <c r="AL24" s="20"/>
      <c r="AM24" s="20"/>
      <c r="AN24" s="20"/>
      <c r="AO24" s="20"/>
      <c r="AP24" s="20"/>
      <c r="AQ24" s="20"/>
    </row>
    <row r="25" spans="1:43" s="11" customFormat="1" ht="30" customHeight="1">
      <c r="A25" s="8">
        <f t="shared" si="5"/>
        <v>13</v>
      </c>
      <c r="B25" s="63">
        <v>105</v>
      </c>
      <c r="C25" s="9"/>
      <c r="D25" s="9"/>
      <c r="E25" s="9"/>
      <c r="F25" s="9"/>
      <c r="G25" s="57">
        <f t="shared" si="0"/>
      </c>
      <c r="H25" s="17"/>
      <c r="I25" s="9"/>
      <c r="J25" s="9"/>
      <c r="K25" s="9"/>
      <c r="L25" s="9"/>
      <c r="M25" s="9"/>
      <c r="N25" s="57">
        <f t="shared" si="1"/>
      </c>
      <c r="O25" s="17"/>
      <c r="P25" s="9"/>
      <c r="Q25" s="9"/>
      <c r="R25" s="9"/>
      <c r="S25" s="9"/>
      <c r="T25" s="9"/>
      <c r="U25" s="57">
        <f t="shared" si="2"/>
      </c>
      <c r="V25" s="17"/>
      <c r="W25" s="9"/>
      <c r="X25" s="9"/>
      <c r="Y25" s="9"/>
      <c r="Z25" s="9"/>
      <c r="AA25" s="9"/>
      <c r="AB25" s="57">
        <f t="shared" si="3"/>
      </c>
      <c r="AC25" s="17"/>
      <c r="AD25" s="10"/>
      <c r="AE25" s="9"/>
      <c r="AF25" s="9"/>
      <c r="AG25" s="9"/>
      <c r="AH25" s="9"/>
      <c r="AI25" s="57">
        <f t="shared" si="4"/>
      </c>
      <c r="AJ25" s="17"/>
      <c r="AK25" s="10"/>
      <c r="AL25" s="20"/>
      <c r="AM25" s="20"/>
      <c r="AN25" s="20"/>
      <c r="AO25" s="20"/>
      <c r="AP25" s="20"/>
      <c r="AQ25" s="20"/>
    </row>
    <row r="26" spans="1:43" ht="30" customHeight="1">
      <c r="A26" s="6">
        <f t="shared" si="5"/>
        <v>14</v>
      </c>
      <c r="B26" s="62">
        <v>98</v>
      </c>
      <c r="C26" s="2"/>
      <c r="D26" s="2"/>
      <c r="E26" s="2"/>
      <c r="F26" s="2"/>
      <c r="G26" s="58">
        <f t="shared" si="0"/>
      </c>
      <c r="H26" s="18"/>
      <c r="I26" s="2"/>
      <c r="J26" s="2"/>
      <c r="K26" s="2"/>
      <c r="L26" s="2"/>
      <c r="M26" s="2"/>
      <c r="N26" s="58">
        <f t="shared" si="1"/>
      </c>
      <c r="O26" s="18"/>
      <c r="P26" s="2"/>
      <c r="Q26" s="2"/>
      <c r="R26" s="2"/>
      <c r="S26" s="2"/>
      <c r="T26" s="2"/>
      <c r="U26" s="58">
        <f t="shared" si="2"/>
      </c>
      <c r="V26" s="18"/>
      <c r="W26" s="2"/>
      <c r="X26" s="2"/>
      <c r="Y26" s="2"/>
      <c r="Z26" s="2"/>
      <c r="AA26" s="2"/>
      <c r="AB26" s="58">
        <f t="shared" si="3"/>
      </c>
      <c r="AC26" s="18"/>
      <c r="AD26" s="7"/>
      <c r="AE26" s="2"/>
      <c r="AF26" s="2"/>
      <c r="AG26" s="2"/>
      <c r="AH26" s="2"/>
      <c r="AI26" s="58">
        <f t="shared" si="4"/>
      </c>
      <c r="AJ26" s="18"/>
      <c r="AK26" s="7"/>
      <c r="AL26" s="20"/>
      <c r="AM26" s="20"/>
      <c r="AN26" s="20"/>
      <c r="AO26" s="20"/>
      <c r="AP26" s="20"/>
      <c r="AQ26" s="20"/>
    </row>
    <row r="27" spans="1:43" s="11" customFormat="1" ht="30" customHeight="1">
      <c r="A27" s="8">
        <f t="shared" si="5"/>
        <v>15</v>
      </c>
      <c r="B27" s="63">
        <v>103</v>
      </c>
      <c r="C27" s="9"/>
      <c r="D27" s="9"/>
      <c r="E27" s="9"/>
      <c r="F27" s="9"/>
      <c r="G27" s="57">
        <f t="shared" si="0"/>
      </c>
      <c r="H27" s="17">
        <v>1.4</v>
      </c>
      <c r="I27" s="9">
        <v>0</v>
      </c>
      <c r="J27" s="9"/>
      <c r="K27" s="9"/>
      <c r="L27" s="9"/>
      <c r="M27" s="9"/>
      <c r="N27" s="57">
        <f t="shared" si="1"/>
      </c>
      <c r="O27" s="17"/>
      <c r="P27" s="9"/>
      <c r="Q27" s="9"/>
      <c r="R27" s="9"/>
      <c r="S27" s="9"/>
      <c r="T27" s="9"/>
      <c r="U27" s="57">
        <f t="shared" si="2"/>
      </c>
      <c r="V27" s="17"/>
      <c r="W27" s="9"/>
      <c r="X27" s="9"/>
      <c r="Y27" s="9"/>
      <c r="Z27" s="9"/>
      <c r="AA27" s="9"/>
      <c r="AB27" s="57">
        <f t="shared" si="3"/>
      </c>
      <c r="AC27" s="17"/>
      <c r="AD27" s="10"/>
      <c r="AE27" s="9"/>
      <c r="AF27" s="9"/>
      <c r="AG27" s="9"/>
      <c r="AH27" s="9"/>
      <c r="AI27" s="57">
        <f t="shared" si="4"/>
      </c>
      <c r="AJ27" s="17"/>
      <c r="AK27" s="10"/>
      <c r="AL27" s="20"/>
      <c r="AM27" s="20"/>
      <c r="AN27" s="20"/>
      <c r="AO27" s="20"/>
      <c r="AP27" s="20"/>
      <c r="AQ27" s="20"/>
    </row>
    <row r="28" spans="1:43" ht="30" customHeight="1">
      <c r="A28" s="6">
        <f t="shared" si="5"/>
        <v>16</v>
      </c>
      <c r="B28" s="62">
        <v>112</v>
      </c>
      <c r="C28" s="2"/>
      <c r="D28" s="2"/>
      <c r="E28" s="2"/>
      <c r="F28" s="2"/>
      <c r="G28" s="58">
        <f t="shared" si="0"/>
      </c>
      <c r="H28" s="18"/>
      <c r="I28" s="2"/>
      <c r="J28" s="2"/>
      <c r="K28" s="2"/>
      <c r="L28" s="2"/>
      <c r="M28" s="2"/>
      <c r="N28" s="58">
        <f t="shared" si="1"/>
      </c>
      <c r="O28" s="18"/>
      <c r="P28" s="2"/>
      <c r="Q28" s="2"/>
      <c r="R28" s="2"/>
      <c r="S28" s="2"/>
      <c r="T28" s="2"/>
      <c r="U28" s="58">
        <f t="shared" si="2"/>
      </c>
      <c r="V28" s="18"/>
      <c r="W28" s="2"/>
      <c r="X28" s="2"/>
      <c r="Y28" s="2"/>
      <c r="Z28" s="2"/>
      <c r="AA28" s="2"/>
      <c r="AB28" s="58">
        <f t="shared" si="3"/>
      </c>
      <c r="AC28" s="18"/>
      <c r="AD28" s="7"/>
      <c r="AE28" s="2"/>
      <c r="AF28" s="2"/>
      <c r="AG28" s="2"/>
      <c r="AH28" s="2"/>
      <c r="AI28" s="58">
        <f t="shared" si="4"/>
      </c>
      <c r="AJ28" s="18"/>
      <c r="AK28" s="7"/>
      <c r="AL28" s="20"/>
      <c r="AM28" s="20"/>
      <c r="AN28" s="20"/>
      <c r="AO28" s="20"/>
      <c r="AP28" s="20"/>
      <c r="AQ28" s="20"/>
    </row>
    <row r="29" spans="1:43" s="11" customFormat="1" ht="30" customHeight="1">
      <c r="A29" s="8">
        <f t="shared" si="5"/>
        <v>17</v>
      </c>
      <c r="B29" s="63">
        <v>120</v>
      </c>
      <c r="C29" s="9"/>
      <c r="D29" s="9"/>
      <c r="E29" s="9"/>
      <c r="F29" s="9"/>
      <c r="G29" s="57">
        <f t="shared" si="0"/>
      </c>
      <c r="H29" s="17"/>
      <c r="I29" s="9"/>
      <c r="J29" s="9"/>
      <c r="K29" s="9"/>
      <c r="L29" s="9"/>
      <c r="M29" s="9"/>
      <c r="N29" s="57">
        <f t="shared" si="1"/>
      </c>
      <c r="O29" s="17"/>
      <c r="P29" s="9"/>
      <c r="Q29" s="9"/>
      <c r="R29" s="9"/>
      <c r="S29" s="9"/>
      <c r="T29" s="9"/>
      <c r="U29" s="57">
        <f t="shared" si="2"/>
      </c>
      <c r="V29" s="17"/>
      <c r="W29" s="9"/>
      <c r="X29" s="9"/>
      <c r="Y29" s="9"/>
      <c r="Z29" s="9"/>
      <c r="AA29" s="9"/>
      <c r="AB29" s="57">
        <f t="shared" si="3"/>
      </c>
      <c r="AC29" s="17"/>
      <c r="AD29" s="10"/>
      <c r="AE29" s="9"/>
      <c r="AF29" s="9"/>
      <c r="AG29" s="9"/>
      <c r="AH29" s="9"/>
      <c r="AI29" s="57">
        <f t="shared" si="4"/>
      </c>
      <c r="AJ29" s="17"/>
      <c r="AK29" s="10"/>
      <c r="AL29" s="20"/>
      <c r="AM29" s="20"/>
      <c r="AN29" s="20"/>
      <c r="AO29" s="20"/>
      <c r="AP29" s="20"/>
      <c r="AQ29" s="20"/>
    </row>
    <row r="30" spans="1:43" ht="30" customHeight="1">
      <c r="A30" s="6">
        <f t="shared" si="5"/>
        <v>18</v>
      </c>
      <c r="B30" s="62">
        <v>115</v>
      </c>
      <c r="C30" s="2"/>
      <c r="D30" s="2"/>
      <c r="E30" s="2"/>
      <c r="F30" s="2"/>
      <c r="G30" s="58">
        <f t="shared" si="0"/>
      </c>
      <c r="H30" s="18"/>
      <c r="I30" s="2"/>
      <c r="J30" s="2"/>
      <c r="K30" s="2"/>
      <c r="L30" s="2"/>
      <c r="M30" s="2"/>
      <c r="N30" s="58">
        <f t="shared" si="1"/>
      </c>
      <c r="O30" s="18"/>
      <c r="P30" s="2"/>
      <c r="Q30" s="2"/>
      <c r="R30" s="2"/>
      <c r="S30" s="2"/>
      <c r="T30" s="2"/>
      <c r="U30" s="58">
        <f t="shared" si="2"/>
      </c>
      <c r="V30" s="18"/>
      <c r="W30" s="2"/>
      <c r="X30" s="2"/>
      <c r="Y30" s="2"/>
      <c r="Z30" s="2"/>
      <c r="AA30" s="2"/>
      <c r="AB30" s="58">
        <f t="shared" si="3"/>
      </c>
      <c r="AC30" s="18"/>
      <c r="AD30" s="7"/>
      <c r="AE30" s="2"/>
      <c r="AF30" s="2"/>
      <c r="AG30" s="2"/>
      <c r="AH30" s="2"/>
      <c r="AI30" s="58">
        <f t="shared" si="4"/>
      </c>
      <c r="AJ30" s="18"/>
      <c r="AK30" s="7"/>
      <c r="AL30" s="20"/>
      <c r="AM30" s="20"/>
      <c r="AN30" s="20"/>
      <c r="AO30" s="20"/>
      <c r="AP30" s="20"/>
      <c r="AQ30" s="20"/>
    </row>
    <row r="31" spans="1:43" s="11" customFormat="1" ht="30" customHeight="1">
      <c r="A31" s="8">
        <f t="shared" si="5"/>
        <v>19</v>
      </c>
      <c r="B31" s="63">
        <v>110</v>
      </c>
      <c r="C31" s="9"/>
      <c r="D31" s="9"/>
      <c r="E31" s="9"/>
      <c r="F31" s="9"/>
      <c r="G31" s="57">
        <f t="shared" si="0"/>
      </c>
      <c r="H31" s="17"/>
      <c r="I31" s="9"/>
      <c r="J31" s="9"/>
      <c r="K31" s="9"/>
      <c r="L31" s="9"/>
      <c r="M31" s="9"/>
      <c r="N31" s="57">
        <f t="shared" si="1"/>
      </c>
      <c r="O31" s="17"/>
      <c r="P31" s="9"/>
      <c r="Q31" s="9"/>
      <c r="R31" s="9"/>
      <c r="S31" s="9"/>
      <c r="T31" s="9"/>
      <c r="U31" s="57">
        <f t="shared" si="2"/>
      </c>
      <c r="V31" s="17"/>
      <c r="W31" s="9"/>
      <c r="X31" s="9"/>
      <c r="Y31" s="9"/>
      <c r="Z31" s="9"/>
      <c r="AA31" s="9"/>
      <c r="AB31" s="57">
        <f t="shared" si="3"/>
      </c>
      <c r="AC31" s="17"/>
      <c r="AD31" s="10"/>
      <c r="AE31" s="9"/>
      <c r="AF31" s="9"/>
      <c r="AG31" s="9"/>
      <c r="AH31" s="9"/>
      <c r="AI31" s="57">
        <f t="shared" si="4"/>
      </c>
      <c r="AJ31" s="17"/>
      <c r="AK31" s="10"/>
      <c r="AL31" s="20"/>
      <c r="AM31" s="20"/>
      <c r="AN31" s="20"/>
      <c r="AO31" s="20"/>
      <c r="AP31" s="20"/>
      <c r="AQ31" s="20"/>
    </row>
    <row r="32" spans="1:43" ht="30" customHeight="1">
      <c r="A32" s="6">
        <f t="shared" si="5"/>
        <v>20</v>
      </c>
      <c r="B32" s="62">
        <v>110</v>
      </c>
      <c r="C32" s="2"/>
      <c r="D32" s="2"/>
      <c r="E32" s="2"/>
      <c r="F32" s="2"/>
      <c r="G32" s="58">
        <f t="shared" si="0"/>
      </c>
      <c r="H32" s="18"/>
      <c r="I32" s="2"/>
      <c r="J32" s="2"/>
      <c r="K32" s="2"/>
      <c r="L32" s="2"/>
      <c r="M32" s="2"/>
      <c r="N32" s="58">
        <f t="shared" si="1"/>
      </c>
      <c r="O32" s="18"/>
      <c r="P32" s="2"/>
      <c r="Q32" s="2"/>
      <c r="R32" s="2"/>
      <c r="S32" s="2"/>
      <c r="T32" s="2"/>
      <c r="U32" s="58">
        <f t="shared" si="2"/>
      </c>
      <c r="V32" s="18"/>
      <c r="W32" s="2"/>
      <c r="X32" s="2"/>
      <c r="Y32" s="2"/>
      <c r="Z32" s="2"/>
      <c r="AA32" s="2"/>
      <c r="AB32" s="58">
        <f t="shared" si="3"/>
      </c>
      <c r="AC32" s="18"/>
      <c r="AD32" s="7"/>
      <c r="AE32" s="2"/>
      <c r="AF32" s="2"/>
      <c r="AG32" s="2"/>
      <c r="AH32" s="2"/>
      <c r="AI32" s="58">
        <f t="shared" si="4"/>
      </c>
      <c r="AJ32" s="18"/>
      <c r="AK32" s="7"/>
      <c r="AL32" s="20"/>
      <c r="AM32" s="20"/>
      <c r="AN32" s="20"/>
      <c r="AO32" s="20"/>
      <c r="AP32" s="20"/>
      <c r="AQ32" s="20"/>
    </row>
    <row r="33" spans="1:43" s="11" customFormat="1" ht="30" customHeight="1">
      <c r="A33" s="8">
        <f t="shared" si="5"/>
        <v>21</v>
      </c>
      <c r="B33" s="63">
        <v>101</v>
      </c>
      <c r="G33" s="57">
        <f t="shared" si="0"/>
      </c>
      <c r="I33" s="9"/>
      <c r="J33" s="9"/>
      <c r="K33" s="9"/>
      <c r="L33" s="9"/>
      <c r="M33" s="9"/>
      <c r="N33" s="57">
        <f t="shared" si="1"/>
      </c>
      <c r="P33" s="9"/>
      <c r="Q33" s="9"/>
      <c r="R33" s="9"/>
      <c r="S33" s="9"/>
      <c r="T33" s="9"/>
      <c r="U33" s="57">
        <f t="shared" si="2"/>
      </c>
      <c r="W33" s="9"/>
      <c r="X33" s="9"/>
      <c r="Y33" s="9"/>
      <c r="Z33" s="9"/>
      <c r="AA33" s="9"/>
      <c r="AB33" s="57">
        <f t="shared" si="3"/>
      </c>
      <c r="AD33" s="10"/>
      <c r="AE33" s="9"/>
      <c r="AF33" s="9"/>
      <c r="AG33" s="9"/>
      <c r="AH33" s="9"/>
      <c r="AI33" s="57">
        <f t="shared" si="4"/>
      </c>
      <c r="AK33" s="10"/>
      <c r="AL33" s="20"/>
      <c r="AM33" s="20"/>
      <c r="AN33" s="20"/>
      <c r="AO33" s="20"/>
      <c r="AP33" s="20"/>
      <c r="AQ33" s="20"/>
    </row>
    <row r="34" spans="1:43" ht="30" customHeight="1">
      <c r="A34" s="6">
        <f t="shared" si="5"/>
        <v>22</v>
      </c>
      <c r="B34" s="62">
        <v>98</v>
      </c>
      <c r="C34" s="2"/>
      <c r="D34" s="2"/>
      <c r="E34" s="2"/>
      <c r="F34" s="2"/>
      <c r="G34" s="58">
        <f t="shared" si="0"/>
      </c>
      <c r="H34" s="18"/>
      <c r="I34" s="2"/>
      <c r="J34" s="2"/>
      <c r="K34" s="2"/>
      <c r="L34" s="2"/>
      <c r="M34" s="2"/>
      <c r="N34" s="58">
        <f t="shared" si="1"/>
      </c>
      <c r="O34" s="18"/>
      <c r="P34" s="2"/>
      <c r="Q34" s="2"/>
      <c r="R34" s="2"/>
      <c r="S34" s="2"/>
      <c r="T34" s="2"/>
      <c r="U34" s="58">
        <f t="shared" si="2"/>
      </c>
      <c r="V34" s="18"/>
      <c r="W34" s="2"/>
      <c r="X34" s="2"/>
      <c r="Y34" s="2"/>
      <c r="Z34" s="2"/>
      <c r="AA34" s="2"/>
      <c r="AB34" s="58">
        <f t="shared" si="3"/>
      </c>
      <c r="AC34" s="18"/>
      <c r="AD34" s="7"/>
      <c r="AE34" s="2"/>
      <c r="AF34" s="2"/>
      <c r="AG34" s="2"/>
      <c r="AH34" s="2"/>
      <c r="AI34" s="58">
        <f t="shared" si="4"/>
      </c>
      <c r="AJ34" s="18"/>
      <c r="AK34" s="7"/>
      <c r="AL34" s="20"/>
      <c r="AM34" s="20"/>
      <c r="AN34" s="20"/>
      <c r="AO34" s="20"/>
      <c r="AP34" s="20"/>
      <c r="AQ34" s="20"/>
    </row>
    <row r="35" spans="1:43" s="11" customFormat="1" ht="30" customHeight="1">
      <c r="A35" s="8">
        <f t="shared" si="5"/>
        <v>23</v>
      </c>
      <c r="B35" s="63">
        <v>100</v>
      </c>
      <c r="C35" s="9"/>
      <c r="D35" s="9"/>
      <c r="E35" s="9"/>
      <c r="F35" s="9"/>
      <c r="G35" s="57">
        <f t="shared" si="0"/>
      </c>
      <c r="H35" s="17"/>
      <c r="I35" s="9"/>
      <c r="J35" s="9"/>
      <c r="K35" s="9"/>
      <c r="L35" s="9"/>
      <c r="M35" s="9"/>
      <c r="N35" s="57">
        <f t="shared" si="1"/>
      </c>
      <c r="O35" s="17"/>
      <c r="P35" s="9"/>
      <c r="Q35" s="9"/>
      <c r="R35" s="9"/>
      <c r="S35" s="9"/>
      <c r="T35" s="9"/>
      <c r="U35" s="57">
        <f t="shared" si="2"/>
      </c>
      <c r="V35" s="17"/>
      <c r="W35" s="9"/>
      <c r="X35" s="9"/>
      <c r="Y35" s="9"/>
      <c r="Z35" s="9"/>
      <c r="AA35" s="9"/>
      <c r="AB35" s="57">
        <f t="shared" si="3"/>
      </c>
      <c r="AC35" s="17"/>
      <c r="AD35" s="10"/>
      <c r="AE35" s="9"/>
      <c r="AF35" s="9"/>
      <c r="AG35" s="9"/>
      <c r="AH35" s="9"/>
      <c r="AI35" s="57">
        <f t="shared" si="4"/>
      </c>
      <c r="AJ35" s="17"/>
      <c r="AK35" s="10"/>
      <c r="AL35" s="20"/>
      <c r="AM35" s="20"/>
      <c r="AN35" s="20"/>
      <c r="AO35" s="20"/>
      <c r="AP35" s="20"/>
      <c r="AQ35" s="20"/>
    </row>
    <row r="36" spans="1:43" ht="30" customHeight="1">
      <c r="A36" s="6">
        <f t="shared" si="5"/>
        <v>24</v>
      </c>
      <c r="B36" s="62">
        <v>92</v>
      </c>
      <c r="C36" s="2"/>
      <c r="D36" s="2"/>
      <c r="E36" s="2"/>
      <c r="F36" s="2"/>
      <c r="G36" s="58">
        <f t="shared" si="0"/>
      </c>
      <c r="H36" s="18"/>
      <c r="I36" s="2"/>
      <c r="J36" s="2"/>
      <c r="K36" s="2"/>
      <c r="L36" s="2"/>
      <c r="M36" s="2"/>
      <c r="N36" s="58">
        <f t="shared" si="1"/>
      </c>
      <c r="O36" s="18"/>
      <c r="P36" s="2"/>
      <c r="Q36" s="2"/>
      <c r="R36" s="2"/>
      <c r="S36" s="2"/>
      <c r="T36" s="2"/>
      <c r="U36" s="58">
        <f t="shared" si="2"/>
      </c>
      <c r="V36" s="18"/>
      <c r="W36" s="2"/>
      <c r="X36" s="2"/>
      <c r="Y36" s="2"/>
      <c r="Z36" s="2"/>
      <c r="AA36" s="2"/>
      <c r="AB36" s="58">
        <f t="shared" si="3"/>
      </c>
      <c r="AC36" s="18"/>
      <c r="AD36" s="7"/>
      <c r="AE36" s="2"/>
      <c r="AF36" s="2"/>
      <c r="AG36" s="2"/>
      <c r="AH36" s="2"/>
      <c r="AI36" s="58">
        <f t="shared" si="4"/>
      </c>
      <c r="AJ36" s="18"/>
      <c r="AK36" s="7"/>
      <c r="AL36" s="20"/>
      <c r="AM36" s="20"/>
      <c r="AN36" s="20"/>
      <c r="AO36" s="20"/>
      <c r="AP36" s="20"/>
      <c r="AQ36" s="20"/>
    </row>
    <row r="37" spans="1:43" s="11" customFormat="1" ht="30" customHeight="1">
      <c r="A37" s="8">
        <f t="shared" si="5"/>
        <v>25</v>
      </c>
      <c r="B37" s="63">
        <v>87</v>
      </c>
      <c r="C37" s="9"/>
      <c r="D37" s="9"/>
      <c r="E37" s="9"/>
      <c r="F37" s="9"/>
      <c r="G37" s="57">
        <f t="shared" si="0"/>
      </c>
      <c r="H37" s="17"/>
      <c r="I37" s="9"/>
      <c r="J37" s="9"/>
      <c r="K37" s="9"/>
      <c r="L37" s="9"/>
      <c r="M37" s="9"/>
      <c r="N37" s="57">
        <f t="shared" si="1"/>
      </c>
      <c r="O37" s="17"/>
      <c r="P37" s="9"/>
      <c r="Q37" s="9"/>
      <c r="R37" s="9"/>
      <c r="S37" s="9"/>
      <c r="T37" s="9"/>
      <c r="U37" s="57">
        <f t="shared" si="2"/>
      </c>
      <c r="V37" s="17"/>
      <c r="W37" s="9"/>
      <c r="X37" s="9"/>
      <c r="Y37" s="9"/>
      <c r="Z37" s="9"/>
      <c r="AA37" s="9"/>
      <c r="AB37" s="57">
        <f t="shared" si="3"/>
      </c>
      <c r="AC37" s="17"/>
      <c r="AD37" s="10"/>
      <c r="AE37" s="9"/>
      <c r="AF37" s="9"/>
      <c r="AG37" s="9"/>
      <c r="AH37" s="9"/>
      <c r="AI37" s="57">
        <f t="shared" si="4"/>
      </c>
      <c r="AJ37" s="17"/>
      <c r="AK37" s="10"/>
      <c r="AL37" s="20"/>
      <c r="AM37" s="20"/>
      <c r="AN37" s="20"/>
      <c r="AO37" s="20"/>
      <c r="AP37" s="20"/>
      <c r="AQ37" s="20"/>
    </row>
    <row r="38" spans="1:43" ht="30" customHeight="1">
      <c r="A38" s="6">
        <f t="shared" si="5"/>
        <v>26</v>
      </c>
      <c r="B38" s="62">
        <v>85</v>
      </c>
      <c r="C38" s="2"/>
      <c r="D38" s="2"/>
      <c r="E38" s="2"/>
      <c r="F38" s="2"/>
      <c r="G38" s="58">
        <f t="shared" si="0"/>
      </c>
      <c r="H38" s="18"/>
      <c r="I38" s="2"/>
      <c r="J38" s="2"/>
      <c r="K38" s="2"/>
      <c r="L38" s="2"/>
      <c r="M38" s="2"/>
      <c r="N38" s="58">
        <f t="shared" si="1"/>
      </c>
      <c r="O38" s="18"/>
      <c r="P38" s="2"/>
      <c r="Q38" s="2"/>
      <c r="R38" s="2"/>
      <c r="S38" s="2"/>
      <c r="T38" s="2"/>
      <c r="U38" s="58">
        <f t="shared" si="2"/>
      </c>
      <c r="V38" s="18"/>
      <c r="W38" s="2"/>
      <c r="X38" s="2"/>
      <c r="Y38" s="2"/>
      <c r="Z38" s="2"/>
      <c r="AA38" s="2"/>
      <c r="AB38" s="58">
        <f t="shared" si="3"/>
      </c>
      <c r="AC38" s="18"/>
      <c r="AD38" s="7"/>
      <c r="AE38" s="2"/>
      <c r="AF38" s="2"/>
      <c r="AG38" s="2"/>
      <c r="AH38" s="2"/>
      <c r="AI38" s="58">
        <f t="shared" si="4"/>
      </c>
      <c r="AJ38" s="18"/>
      <c r="AK38" s="7"/>
      <c r="AL38" s="20"/>
      <c r="AM38" s="20"/>
      <c r="AN38" s="20"/>
      <c r="AO38" s="20"/>
      <c r="AP38" s="20"/>
      <c r="AQ38" s="20"/>
    </row>
    <row r="39" spans="1:43" s="11" customFormat="1" ht="30" customHeight="1">
      <c r="A39" s="8">
        <f t="shared" si="5"/>
        <v>27</v>
      </c>
      <c r="B39" s="63">
        <v>72</v>
      </c>
      <c r="C39" s="9"/>
      <c r="D39" s="9"/>
      <c r="E39" s="9"/>
      <c r="F39" s="9"/>
      <c r="G39" s="57">
        <f t="shared" si="0"/>
      </c>
      <c r="H39" s="17"/>
      <c r="I39" s="9"/>
      <c r="J39" s="9"/>
      <c r="K39" s="9"/>
      <c r="L39" s="9"/>
      <c r="M39" s="9"/>
      <c r="N39" s="57">
        <f t="shared" si="1"/>
      </c>
      <c r="O39" s="17"/>
      <c r="P39" s="9"/>
      <c r="Q39" s="9"/>
      <c r="R39" s="9"/>
      <c r="S39" s="9"/>
      <c r="T39" s="9"/>
      <c r="U39" s="57">
        <f t="shared" si="2"/>
      </c>
      <c r="V39" s="17"/>
      <c r="W39" s="9"/>
      <c r="X39" s="9"/>
      <c r="Y39" s="9"/>
      <c r="Z39" s="9"/>
      <c r="AA39" s="9"/>
      <c r="AB39" s="57">
        <f t="shared" si="3"/>
      </c>
      <c r="AC39" s="17"/>
      <c r="AD39" s="10"/>
      <c r="AE39" s="9"/>
      <c r="AF39" s="9"/>
      <c r="AG39" s="9"/>
      <c r="AH39" s="9"/>
      <c r="AI39" s="57">
        <f t="shared" si="4"/>
      </c>
      <c r="AJ39" s="17"/>
      <c r="AK39" s="10"/>
      <c r="AL39" s="20"/>
      <c r="AM39" s="20"/>
      <c r="AN39" s="20"/>
      <c r="AO39" s="20"/>
      <c r="AP39" s="20"/>
      <c r="AQ39" s="20"/>
    </row>
    <row r="40" spans="1:43" ht="30" customHeight="1">
      <c r="A40" s="6">
        <f t="shared" si="5"/>
        <v>28</v>
      </c>
      <c r="B40" s="62">
        <v>61</v>
      </c>
      <c r="C40" s="2"/>
      <c r="D40" s="2"/>
      <c r="E40" s="2"/>
      <c r="F40" s="2"/>
      <c r="G40" s="58">
        <f t="shared" si="0"/>
      </c>
      <c r="H40" s="18"/>
      <c r="I40" s="2"/>
      <c r="J40" s="2"/>
      <c r="K40" s="2"/>
      <c r="L40" s="2"/>
      <c r="M40" s="2"/>
      <c r="N40" s="58">
        <f t="shared" si="1"/>
      </c>
      <c r="O40" s="18"/>
      <c r="P40" s="2"/>
      <c r="Q40" s="2"/>
      <c r="R40" s="2"/>
      <c r="S40" s="2"/>
      <c r="T40" s="2"/>
      <c r="U40" s="58">
        <f t="shared" si="2"/>
      </c>
      <c r="V40" s="18"/>
      <c r="W40" s="2"/>
      <c r="X40" s="2"/>
      <c r="Y40" s="2"/>
      <c r="Z40" s="2"/>
      <c r="AA40" s="2"/>
      <c r="AB40" s="58">
        <f t="shared" si="3"/>
      </c>
      <c r="AC40" s="18"/>
      <c r="AD40" s="7"/>
      <c r="AE40" s="2"/>
      <c r="AF40" s="2"/>
      <c r="AG40" s="2"/>
      <c r="AH40" s="2"/>
      <c r="AI40" s="58">
        <f t="shared" si="4"/>
      </c>
      <c r="AJ40" s="18"/>
      <c r="AK40" s="7"/>
      <c r="AL40" s="20"/>
      <c r="AM40" s="20"/>
      <c r="AN40" s="20"/>
      <c r="AO40" s="20"/>
      <c r="AP40" s="20"/>
      <c r="AQ40" s="20"/>
    </row>
    <row r="41" spans="1:43" s="11" customFormat="1" ht="30" customHeight="1">
      <c r="A41" s="8">
        <f t="shared" si="5"/>
        <v>29</v>
      </c>
      <c r="B41" s="63">
        <v>55</v>
      </c>
      <c r="C41" s="9"/>
      <c r="D41" s="9"/>
      <c r="E41" s="9"/>
      <c r="F41" s="9"/>
      <c r="G41" s="57">
        <f t="shared" si="0"/>
      </c>
      <c r="H41" s="17"/>
      <c r="I41" s="9"/>
      <c r="J41" s="9"/>
      <c r="K41" s="9"/>
      <c r="L41" s="9"/>
      <c r="M41" s="9"/>
      <c r="N41" s="57">
        <f t="shared" si="1"/>
      </c>
      <c r="O41" s="17">
        <v>2.95</v>
      </c>
      <c r="P41" s="9">
        <v>1.6</v>
      </c>
      <c r="Q41" s="9"/>
      <c r="R41" s="9"/>
      <c r="S41" s="9"/>
      <c r="T41" s="9"/>
      <c r="U41" s="57">
        <f t="shared" si="2"/>
      </c>
      <c r="V41" s="17"/>
      <c r="W41" s="9"/>
      <c r="X41" s="9"/>
      <c r="Y41" s="9"/>
      <c r="Z41" s="9"/>
      <c r="AA41" s="9"/>
      <c r="AB41" s="57">
        <f t="shared" si="3"/>
      </c>
      <c r="AC41" s="17"/>
      <c r="AD41" s="10"/>
      <c r="AE41" s="9"/>
      <c r="AF41" s="9"/>
      <c r="AG41" s="9"/>
      <c r="AH41" s="9"/>
      <c r="AI41" s="57">
        <f t="shared" si="4"/>
      </c>
      <c r="AJ41" s="17"/>
      <c r="AK41" s="10"/>
      <c r="AL41" s="20"/>
      <c r="AM41" s="20"/>
      <c r="AN41" s="20"/>
      <c r="AO41" s="20"/>
      <c r="AP41" s="20"/>
      <c r="AQ41" s="20"/>
    </row>
    <row r="42" spans="1:43" ht="30" customHeight="1">
      <c r="A42" s="6">
        <f t="shared" si="5"/>
        <v>30</v>
      </c>
      <c r="B42" s="62">
        <v>52</v>
      </c>
      <c r="C42" s="2"/>
      <c r="D42" s="2"/>
      <c r="E42" s="2"/>
      <c r="F42" s="2"/>
      <c r="G42" s="58">
        <f t="shared" si="0"/>
      </c>
      <c r="H42" s="18"/>
      <c r="I42" s="2"/>
      <c r="J42" s="2"/>
      <c r="K42" s="2"/>
      <c r="L42" s="2"/>
      <c r="M42" s="2"/>
      <c r="N42" s="58">
        <f t="shared" si="1"/>
      </c>
      <c r="O42" s="18"/>
      <c r="P42" s="2"/>
      <c r="Q42" s="2"/>
      <c r="R42" s="2"/>
      <c r="S42" s="2"/>
      <c r="T42" s="2"/>
      <c r="U42" s="58">
        <f t="shared" si="2"/>
      </c>
      <c r="V42" s="18"/>
      <c r="W42" s="2"/>
      <c r="X42" s="2"/>
      <c r="Y42" s="2"/>
      <c r="Z42" s="2"/>
      <c r="AA42" s="2"/>
      <c r="AB42" s="58">
        <f t="shared" si="3"/>
      </c>
      <c r="AC42" s="18"/>
      <c r="AD42" s="7"/>
      <c r="AE42" s="2"/>
      <c r="AF42" s="2"/>
      <c r="AG42" s="2"/>
      <c r="AH42" s="2"/>
      <c r="AI42" s="58">
        <f t="shared" si="4"/>
      </c>
      <c r="AJ42" s="18"/>
      <c r="AK42" s="7"/>
      <c r="AL42" s="20"/>
      <c r="AM42" s="20"/>
      <c r="AN42" s="20"/>
      <c r="AO42" s="20"/>
      <c r="AP42" s="20"/>
      <c r="AQ42" s="20"/>
    </row>
    <row r="43" spans="1:43" s="11" customFormat="1" ht="30" customHeight="1" thickBot="1">
      <c r="A43" s="8">
        <f t="shared" si="5"/>
        <v>31</v>
      </c>
      <c r="B43" s="63">
        <v>35</v>
      </c>
      <c r="C43" s="9"/>
      <c r="D43" s="9"/>
      <c r="E43" s="9"/>
      <c r="F43" s="9"/>
      <c r="G43" s="57">
        <f t="shared" si="0"/>
      </c>
      <c r="H43" s="17"/>
      <c r="I43" s="9"/>
      <c r="J43" s="9"/>
      <c r="K43" s="9"/>
      <c r="L43" s="9"/>
      <c r="M43" s="9"/>
      <c r="N43" s="57">
        <f t="shared" si="1"/>
      </c>
      <c r="O43" s="17"/>
      <c r="P43" s="9"/>
      <c r="Q43" s="9"/>
      <c r="R43" s="9"/>
      <c r="S43" s="9"/>
      <c r="T43" s="9"/>
      <c r="U43" s="57">
        <f t="shared" si="2"/>
      </c>
      <c r="V43" s="17"/>
      <c r="W43" s="9"/>
      <c r="X43" s="9"/>
      <c r="Y43" s="9"/>
      <c r="Z43" s="9"/>
      <c r="AA43" s="9"/>
      <c r="AB43" s="57">
        <f t="shared" si="3"/>
      </c>
      <c r="AC43" s="17"/>
      <c r="AD43" s="10"/>
      <c r="AE43" s="9"/>
      <c r="AF43" s="9"/>
      <c r="AG43" s="9"/>
      <c r="AH43" s="9"/>
      <c r="AI43" s="57">
        <f t="shared" si="4"/>
      </c>
      <c r="AJ43" s="17"/>
      <c r="AK43" s="10"/>
      <c r="AL43" s="20"/>
      <c r="AM43" s="20"/>
      <c r="AN43" s="20"/>
      <c r="AO43" s="20"/>
      <c r="AP43" s="20"/>
      <c r="AQ43" s="20"/>
    </row>
    <row r="44" spans="1:43" ht="30" customHeight="1">
      <c r="A44" s="6">
        <f t="shared" si="5"/>
        <v>32</v>
      </c>
      <c r="B44" s="9">
        <v>15</v>
      </c>
      <c r="C44" s="4"/>
      <c r="D44" s="45"/>
      <c r="E44" s="4"/>
      <c r="F44" s="4"/>
      <c r="G44" s="58">
        <f t="shared" si="0"/>
      </c>
      <c r="H44" s="18"/>
      <c r="I44" s="2"/>
      <c r="J44" s="2"/>
      <c r="K44" s="2"/>
      <c r="L44" s="2"/>
      <c r="M44" s="2"/>
      <c r="N44" s="58">
        <f t="shared" si="1"/>
      </c>
      <c r="O44" s="18"/>
      <c r="P44" s="2"/>
      <c r="Q44" s="2"/>
      <c r="R44" s="2"/>
      <c r="S44" s="2"/>
      <c r="T44" s="2"/>
      <c r="U44" s="58">
        <f t="shared" si="2"/>
      </c>
      <c r="V44" s="18"/>
      <c r="W44" s="2"/>
      <c r="X44" s="2"/>
      <c r="Y44" s="2"/>
      <c r="Z44" s="2"/>
      <c r="AA44" s="2"/>
      <c r="AB44" s="58">
        <f t="shared" si="3"/>
      </c>
      <c r="AC44" s="18"/>
      <c r="AD44" s="7"/>
      <c r="AE44" s="2"/>
      <c r="AF44" s="2"/>
      <c r="AG44" s="2"/>
      <c r="AH44" s="2"/>
      <c r="AI44" s="58">
        <f t="shared" si="4"/>
      </c>
      <c r="AJ44" s="18"/>
      <c r="AK44" s="7"/>
      <c r="AL44" s="20"/>
      <c r="AM44" s="20"/>
      <c r="AN44" s="20"/>
      <c r="AO44" s="20"/>
      <c r="AP44" s="20"/>
      <c r="AQ44" s="20"/>
    </row>
    <row r="45" spans="1:43" s="11" customFormat="1" ht="30" customHeight="1">
      <c r="A45" s="8">
        <f t="shared" si="5"/>
        <v>33</v>
      </c>
      <c r="B45" s="2">
        <v>15</v>
      </c>
      <c r="C45" s="9"/>
      <c r="D45" s="9"/>
      <c r="E45" s="9"/>
      <c r="F45" s="9"/>
      <c r="G45" s="57">
        <f t="shared" si="0"/>
      </c>
      <c r="H45" s="17"/>
      <c r="I45" s="9"/>
      <c r="J45" s="9"/>
      <c r="K45" s="9"/>
      <c r="L45" s="9"/>
      <c r="M45" s="9"/>
      <c r="N45" s="57">
        <f t="shared" si="1"/>
      </c>
      <c r="O45" s="17"/>
      <c r="P45" s="9"/>
      <c r="Q45" s="9"/>
      <c r="R45" s="9"/>
      <c r="S45" s="9"/>
      <c r="T45" s="9"/>
      <c r="U45" s="57">
        <f t="shared" si="2"/>
      </c>
      <c r="V45" s="17"/>
      <c r="W45" s="9"/>
      <c r="X45" s="9"/>
      <c r="Y45" s="9"/>
      <c r="Z45" s="9"/>
      <c r="AA45" s="9"/>
      <c r="AB45" s="57">
        <f t="shared" si="3"/>
      </c>
      <c r="AC45" s="17"/>
      <c r="AD45" s="10"/>
      <c r="AE45" s="9"/>
      <c r="AF45" s="9"/>
      <c r="AG45" s="9"/>
      <c r="AH45" s="9"/>
      <c r="AI45" s="57">
        <f t="shared" si="4"/>
      </c>
      <c r="AJ45" s="17"/>
      <c r="AK45" s="10"/>
      <c r="AL45" s="20"/>
      <c r="AM45" s="20"/>
      <c r="AN45" s="20"/>
      <c r="AO45" s="20"/>
      <c r="AP45" s="20"/>
      <c r="AQ45" s="20"/>
    </row>
    <row r="46" spans="1:43" ht="30" customHeight="1">
      <c r="A46" s="6">
        <f t="shared" si="5"/>
        <v>34</v>
      </c>
      <c r="B46" s="9">
        <v>30</v>
      </c>
      <c r="C46" s="2"/>
      <c r="D46" s="2"/>
      <c r="E46" s="2"/>
      <c r="F46" s="2"/>
      <c r="G46" s="58">
        <f t="shared" si="0"/>
      </c>
      <c r="H46" s="18"/>
      <c r="I46" s="2"/>
      <c r="J46" s="2"/>
      <c r="K46" s="2"/>
      <c r="L46" s="2"/>
      <c r="M46" s="2"/>
      <c r="N46" s="58">
        <f t="shared" si="1"/>
      </c>
      <c r="O46" s="18"/>
      <c r="P46" s="2"/>
      <c r="Q46" s="2"/>
      <c r="R46" s="2"/>
      <c r="S46" s="2"/>
      <c r="T46" s="2"/>
      <c r="U46" s="58">
        <f t="shared" si="2"/>
      </c>
      <c r="V46" s="18"/>
      <c r="W46" s="2"/>
      <c r="X46" s="2"/>
      <c r="Y46" s="2"/>
      <c r="Z46" s="2"/>
      <c r="AA46" s="2"/>
      <c r="AB46" s="58">
        <f t="shared" si="3"/>
      </c>
      <c r="AC46" s="18"/>
      <c r="AD46" s="7"/>
      <c r="AE46" s="2"/>
      <c r="AF46" s="2"/>
      <c r="AG46" s="2"/>
      <c r="AH46" s="2"/>
      <c r="AI46" s="58">
        <f t="shared" si="4"/>
      </c>
      <c r="AJ46" s="18"/>
      <c r="AK46" s="7"/>
      <c r="AL46" s="20"/>
      <c r="AM46" s="20"/>
      <c r="AN46" s="20"/>
      <c r="AO46" s="20"/>
      <c r="AP46" s="20"/>
      <c r="AQ46" s="20"/>
    </row>
    <row r="47" spans="1:43" s="11" customFormat="1" ht="30" customHeight="1">
      <c r="A47" s="8">
        <f t="shared" si="5"/>
        <v>35</v>
      </c>
      <c r="B47" s="2">
        <v>50</v>
      </c>
      <c r="C47" s="9"/>
      <c r="D47" s="9"/>
      <c r="E47" s="9"/>
      <c r="F47" s="9"/>
      <c r="G47" s="57">
        <f t="shared" si="0"/>
      </c>
      <c r="H47" s="17"/>
      <c r="I47" s="9"/>
      <c r="J47" s="9"/>
      <c r="K47" s="9"/>
      <c r="L47" s="9"/>
      <c r="M47" s="9"/>
      <c r="N47" s="57">
        <f t="shared" si="1"/>
      </c>
      <c r="O47" s="17"/>
      <c r="P47" s="9"/>
      <c r="Q47" s="9"/>
      <c r="R47" s="9"/>
      <c r="S47" s="9"/>
      <c r="T47" s="9"/>
      <c r="U47" s="57">
        <f t="shared" si="2"/>
      </c>
      <c r="V47" s="17"/>
      <c r="W47" s="9"/>
      <c r="X47" s="9"/>
      <c r="Y47" s="9"/>
      <c r="Z47" s="9"/>
      <c r="AA47" s="9"/>
      <c r="AB47" s="57">
        <f t="shared" si="3"/>
      </c>
      <c r="AC47" s="17"/>
      <c r="AD47" s="10"/>
      <c r="AE47" s="9"/>
      <c r="AF47" s="9"/>
      <c r="AG47" s="9"/>
      <c r="AH47" s="9"/>
      <c r="AI47" s="57">
        <f t="shared" si="4"/>
      </c>
      <c r="AJ47" s="17"/>
      <c r="AK47" s="10"/>
      <c r="AL47" s="20"/>
      <c r="AM47" s="20"/>
      <c r="AN47" s="20"/>
      <c r="AO47" s="20"/>
      <c r="AP47" s="20"/>
      <c r="AQ47" s="20"/>
    </row>
    <row r="48" spans="1:43" ht="30" customHeight="1">
      <c r="A48" s="6">
        <f t="shared" si="5"/>
        <v>36</v>
      </c>
      <c r="B48" s="9">
        <v>57</v>
      </c>
      <c r="C48" s="2"/>
      <c r="D48" s="2"/>
      <c r="E48" s="2"/>
      <c r="F48" s="2"/>
      <c r="G48" s="58">
        <f t="shared" si="0"/>
      </c>
      <c r="H48" s="18"/>
      <c r="I48" s="2"/>
      <c r="J48" s="2"/>
      <c r="K48" s="2"/>
      <c r="L48" s="2"/>
      <c r="M48" s="2"/>
      <c r="N48" s="58">
        <f t="shared" si="1"/>
      </c>
      <c r="O48" s="18"/>
      <c r="P48" s="2"/>
      <c r="Q48" s="2"/>
      <c r="R48" s="2"/>
      <c r="S48" s="2"/>
      <c r="T48" s="2"/>
      <c r="U48" s="58">
        <f t="shared" si="2"/>
      </c>
      <c r="V48" s="18"/>
      <c r="W48" s="2"/>
      <c r="X48" s="2"/>
      <c r="Y48" s="2"/>
      <c r="Z48" s="2"/>
      <c r="AA48" s="2"/>
      <c r="AB48" s="58">
        <f t="shared" si="3"/>
      </c>
      <c r="AC48" s="18"/>
      <c r="AD48" s="7"/>
      <c r="AE48" s="2"/>
      <c r="AF48" s="2"/>
      <c r="AG48" s="2"/>
      <c r="AH48" s="2"/>
      <c r="AI48" s="58">
        <f t="shared" si="4"/>
      </c>
      <c r="AJ48" s="18"/>
      <c r="AK48" s="7"/>
      <c r="AL48" s="20"/>
      <c r="AM48" s="20"/>
      <c r="AN48" s="20"/>
      <c r="AO48" s="20"/>
      <c r="AP48" s="20"/>
      <c r="AQ48" s="20"/>
    </row>
    <row r="49" spans="1:43" s="11" customFormat="1" ht="30" customHeight="1" thickBot="1">
      <c r="A49" s="8">
        <f t="shared" si="5"/>
        <v>37</v>
      </c>
      <c r="B49" s="2">
        <v>70</v>
      </c>
      <c r="C49" s="9"/>
      <c r="D49" s="9"/>
      <c r="E49" s="9"/>
      <c r="F49" s="9"/>
      <c r="G49" s="57">
        <f t="shared" si="0"/>
      </c>
      <c r="H49" s="17"/>
      <c r="I49" s="9"/>
      <c r="J49" s="9"/>
      <c r="K49" s="9"/>
      <c r="L49" s="9"/>
      <c r="M49" s="9"/>
      <c r="N49" s="57">
        <f t="shared" si="1"/>
      </c>
      <c r="O49" s="17"/>
      <c r="P49" s="9"/>
      <c r="Q49" s="9"/>
      <c r="R49" s="9"/>
      <c r="S49" s="9"/>
      <c r="T49" s="9"/>
      <c r="U49" s="57">
        <f t="shared" si="2"/>
      </c>
      <c r="V49" s="17"/>
      <c r="W49" s="9"/>
      <c r="X49" s="9"/>
      <c r="Y49" s="9"/>
      <c r="Z49" s="9"/>
      <c r="AA49" s="9"/>
      <c r="AB49" s="57">
        <f t="shared" si="3"/>
      </c>
      <c r="AC49" s="17"/>
      <c r="AD49" s="10"/>
      <c r="AE49" s="9"/>
      <c r="AF49" s="9"/>
      <c r="AG49" s="9"/>
      <c r="AH49" s="9"/>
      <c r="AI49" s="57">
        <f t="shared" si="4"/>
      </c>
      <c r="AJ49" s="17"/>
      <c r="AK49" s="10"/>
      <c r="AL49" s="20"/>
      <c r="AM49" s="20"/>
      <c r="AN49" s="20"/>
      <c r="AO49" s="20"/>
      <c r="AP49" s="20"/>
      <c r="AQ49" s="20"/>
    </row>
    <row r="50" spans="1:43" ht="30" customHeight="1">
      <c r="A50" s="6">
        <f t="shared" si="5"/>
        <v>38</v>
      </c>
      <c r="B50" s="9">
        <v>75</v>
      </c>
      <c r="C50" s="4"/>
      <c r="D50" s="45"/>
      <c r="E50" s="4"/>
      <c r="F50" s="4"/>
      <c r="G50" s="58">
        <f t="shared" si="0"/>
      </c>
      <c r="H50" s="18"/>
      <c r="I50" s="2"/>
      <c r="J50" s="2"/>
      <c r="K50" s="2"/>
      <c r="L50" s="2"/>
      <c r="M50" s="2"/>
      <c r="N50" s="58">
        <f t="shared" si="1"/>
      </c>
      <c r="O50" s="18"/>
      <c r="P50" s="2"/>
      <c r="Q50" s="2"/>
      <c r="R50" s="2"/>
      <c r="S50" s="2"/>
      <c r="T50" s="2"/>
      <c r="U50" s="58">
        <f t="shared" si="2"/>
      </c>
      <c r="V50" s="18"/>
      <c r="W50" s="2"/>
      <c r="X50" s="2"/>
      <c r="Y50" s="2"/>
      <c r="Z50" s="2"/>
      <c r="AA50" s="2"/>
      <c r="AB50" s="58">
        <f t="shared" si="3"/>
      </c>
      <c r="AC50" s="18"/>
      <c r="AD50" s="7"/>
      <c r="AE50" s="2"/>
      <c r="AF50" s="2"/>
      <c r="AG50" s="2"/>
      <c r="AH50" s="2"/>
      <c r="AI50" s="58">
        <f t="shared" si="4"/>
      </c>
      <c r="AJ50" s="18"/>
      <c r="AK50" s="7"/>
      <c r="AL50" s="20"/>
      <c r="AM50" s="20"/>
      <c r="AN50" s="20"/>
      <c r="AO50" s="20"/>
      <c r="AP50" s="20"/>
      <c r="AQ50" s="20"/>
    </row>
    <row r="51" spans="1:43" s="11" customFormat="1" ht="30" customHeight="1">
      <c r="A51" s="8">
        <f t="shared" si="5"/>
        <v>39</v>
      </c>
      <c r="B51" s="2">
        <v>80</v>
      </c>
      <c r="C51" s="9"/>
      <c r="D51" s="9"/>
      <c r="E51" s="9"/>
      <c r="F51" s="9"/>
      <c r="G51" s="57">
        <f t="shared" si="0"/>
      </c>
      <c r="H51" s="17"/>
      <c r="I51" s="9"/>
      <c r="J51" s="9"/>
      <c r="K51" s="9"/>
      <c r="L51" s="9"/>
      <c r="M51" s="9"/>
      <c r="N51" s="57">
        <f t="shared" si="1"/>
      </c>
      <c r="O51" s="17"/>
      <c r="P51" s="9"/>
      <c r="Q51" s="9"/>
      <c r="R51" s="9"/>
      <c r="S51" s="9"/>
      <c r="T51" s="9"/>
      <c r="U51" s="57">
        <f t="shared" si="2"/>
      </c>
      <c r="V51" s="17"/>
      <c r="W51" s="9"/>
      <c r="X51" s="9"/>
      <c r="Y51" s="9"/>
      <c r="Z51" s="9"/>
      <c r="AA51" s="9"/>
      <c r="AB51" s="57">
        <f t="shared" si="3"/>
      </c>
      <c r="AC51" s="17"/>
      <c r="AD51" s="10"/>
      <c r="AE51" s="9"/>
      <c r="AF51" s="9"/>
      <c r="AG51" s="9"/>
      <c r="AH51" s="9"/>
      <c r="AI51" s="57">
        <f t="shared" si="4"/>
      </c>
      <c r="AJ51" s="17"/>
      <c r="AK51" s="10"/>
      <c r="AL51" s="20"/>
      <c r="AM51" s="20"/>
      <c r="AN51" s="20"/>
      <c r="AO51" s="20"/>
      <c r="AP51" s="20"/>
      <c r="AQ51" s="20"/>
    </row>
    <row r="52" spans="1:43" ht="30" customHeight="1">
      <c r="A52" s="6">
        <f t="shared" si="5"/>
        <v>40</v>
      </c>
      <c r="B52" s="9">
        <v>65</v>
      </c>
      <c r="C52" s="2"/>
      <c r="D52" s="2"/>
      <c r="E52" s="2"/>
      <c r="F52" s="2"/>
      <c r="G52" s="58">
        <f t="shared" si="0"/>
      </c>
      <c r="H52" s="18"/>
      <c r="I52" s="2"/>
      <c r="J52" s="2"/>
      <c r="K52" s="2"/>
      <c r="L52" s="2"/>
      <c r="M52" s="2"/>
      <c r="N52" s="58">
        <f t="shared" si="1"/>
      </c>
      <c r="O52" s="18"/>
      <c r="P52" s="2"/>
      <c r="Q52" s="2"/>
      <c r="R52" s="2"/>
      <c r="S52" s="2"/>
      <c r="T52" s="2"/>
      <c r="U52" s="58">
        <f t="shared" si="2"/>
      </c>
      <c r="V52" s="18"/>
      <c r="W52" s="2"/>
      <c r="X52" s="2"/>
      <c r="Y52" s="2"/>
      <c r="Z52" s="2"/>
      <c r="AA52" s="2"/>
      <c r="AB52" s="58">
        <f t="shared" si="3"/>
      </c>
      <c r="AC52" s="18"/>
      <c r="AD52" s="7"/>
      <c r="AE52" s="2"/>
      <c r="AF52" s="2"/>
      <c r="AG52" s="2"/>
      <c r="AH52" s="2"/>
      <c r="AI52" s="58">
        <f t="shared" si="4"/>
      </c>
      <c r="AJ52" s="18"/>
      <c r="AK52" s="7"/>
      <c r="AL52" s="20"/>
      <c r="AM52" s="20"/>
      <c r="AN52" s="20"/>
      <c r="AO52" s="20"/>
      <c r="AP52" s="20"/>
      <c r="AQ52" s="20"/>
    </row>
    <row r="53" spans="1:43" s="11" customFormat="1" ht="30" customHeight="1">
      <c r="A53" s="8">
        <f t="shared" si="5"/>
        <v>41</v>
      </c>
      <c r="B53" s="2">
        <v>62</v>
      </c>
      <c r="C53" s="9"/>
      <c r="D53" s="9"/>
      <c r="E53" s="9"/>
      <c r="F53" s="9"/>
      <c r="G53" s="57">
        <f t="shared" si="0"/>
      </c>
      <c r="H53" s="17"/>
      <c r="I53" s="9"/>
      <c r="J53" s="9"/>
      <c r="K53" s="9"/>
      <c r="L53" s="9"/>
      <c r="M53" s="9"/>
      <c r="N53" s="57">
        <f t="shared" si="1"/>
      </c>
      <c r="O53" s="17">
        <v>0.95</v>
      </c>
      <c r="P53" s="9">
        <v>0</v>
      </c>
      <c r="Q53" s="9"/>
      <c r="R53" s="9"/>
      <c r="S53" s="9"/>
      <c r="T53" s="9"/>
      <c r="U53" s="57">
        <f t="shared" si="2"/>
      </c>
      <c r="V53" s="17"/>
      <c r="W53" s="9"/>
      <c r="X53" s="9"/>
      <c r="Y53" s="9"/>
      <c r="Z53" s="9"/>
      <c r="AA53" s="9"/>
      <c r="AB53" s="57">
        <f t="shared" si="3"/>
      </c>
      <c r="AC53" s="17"/>
      <c r="AD53" s="10"/>
      <c r="AE53" s="9"/>
      <c r="AF53" s="9"/>
      <c r="AG53" s="9"/>
      <c r="AH53" s="9"/>
      <c r="AI53" s="57">
        <f t="shared" si="4"/>
      </c>
      <c r="AJ53" s="17"/>
      <c r="AK53" s="10"/>
      <c r="AL53" s="20"/>
      <c r="AM53" s="20"/>
      <c r="AN53" s="20"/>
      <c r="AO53" s="20"/>
      <c r="AP53" s="20"/>
      <c r="AQ53" s="20"/>
    </row>
    <row r="54" spans="1:43" ht="30" customHeight="1">
      <c r="A54" s="6">
        <f t="shared" si="5"/>
        <v>42</v>
      </c>
      <c r="B54" s="9">
        <v>67</v>
      </c>
      <c r="C54" s="2"/>
      <c r="D54" s="2"/>
      <c r="E54" s="2"/>
      <c r="F54" s="2"/>
      <c r="G54" s="58">
        <f t="shared" si="0"/>
      </c>
      <c r="H54" s="18"/>
      <c r="I54" s="2"/>
      <c r="J54" s="2"/>
      <c r="K54" s="2"/>
      <c r="L54" s="2"/>
      <c r="M54" s="2"/>
      <c r="N54" s="58">
        <f t="shared" si="1"/>
      </c>
      <c r="O54" s="18"/>
      <c r="P54" s="2"/>
      <c r="Q54" s="2"/>
      <c r="R54" s="2"/>
      <c r="S54" s="2"/>
      <c r="T54" s="2"/>
      <c r="U54" s="58">
        <f t="shared" si="2"/>
      </c>
      <c r="V54" s="18"/>
      <c r="W54" s="2"/>
      <c r="X54" s="2"/>
      <c r="Y54" s="2"/>
      <c r="Z54" s="2"/>
      <c r="AA54" s="2"/>
      <c r="AB54" s="58">
        <f t="shared" si="3"/>
      </c>
      <c r="AC54" s="18"/>
      <c r="AD54" s="7"/>
      <c r="AE54" s="2"/>
      <c r="AF54" s="2"/>
      <c r="AG54" s="2"/>
      <c r="AH54" s="2"/>
      <c r="AI54" s="58">
        <f t="shared" si="4"/>
      </c>
      <c r="AJ54" s="18"/>
      <c r="AK54" s="7"/>
      <c r="AL54" s="20"/>
      <c r="AM54" s="20"/>
      <c r="AN54" s="20"/>
      <c r="AO54" s="20"/>
      <c r="AP54" s="20"/>
      <c r="AQ54" s="20"/>
    </row>
    <row r="55" spans="1:43" s="11" customFormat="1" ht="30" customHeight="1">
      <c r="A55" s="8">
        <f t="shared" si="5"/>
        <v>43</v>
      </c>
      <c r="B55" s="2">
        <v>60</v>
      </c>
      <c r="C55" s="9"/>
      <c r="D55" s="9"/>
      <c r="E55" s="9"/>
      <c r="F55" s="9"/>
      <c r="G55" s="57">
        <f t="shared" si="0"/>
      </c>
      <c r="H55" s="17"/>
      <c r="I55" s="9"/>
      <c r="J55" s="9"/>
      <c r="K55" s="9"/>
      <c r="L55" s="9"/>
      <c r="M55" s="9"/>
      <c r="N55" s="57">
        <f t="shared" si="1"/>
      </c>
      <c r="O55" s="17"/>
      <c r="P55" s="9"/>
      <c r="Q55" s="9"/>
      <c r="R55" s="9"/>
      <c r="S55" s="9"/>
      <c r="T55" s="9"/>
      <c r="U55" s="57">
        <f t="shared" si="2"/>
      </c>
      <c r="V55" s="17"/>
      <c r="W55" s="9"/>
      <c r="X55" s="9"/>
      <c r="Y55" s="9"/>
      <c r="Z55" s="9"/>
      <c r="AA55" s="9"/>
      <c r="AB55" s="57">
        <f t="shared" si="3"/>
      </c>
      <c r="AC55" s="17"/>
      <c r="AD55" s="10"/>
      <c r="AE55" s="9"/>
      <c r="AF55" s="9"/>
      <c r="AG55" s="9"/>
      <c r="AH55" s="9"/>
      <c r="AI55" s="57">
        <f t="shared" si="4"/>
      </c>
      <c r="AJ55" s="17"/>
      <c r="AK55" s="10"/>
      <c r="AL55" s="20"/>
      <c r="AM55" s="20"/>
      <c r="AN55" s="20"/>
      <c r="AO55" s="20"/>
      <c r="AP55" s="20"/>
      <c r="AQ55" s="20"/>
    </row>
    <row r="56" spans="1:43" ht="30" customHeight="1">
      <c r="A56" s="6">
        <f t="shared" si="5"/>
        <v>44</v>
      </c>
      <c r="B56" s="9">
        <v>53</v>
      </c>
      <c r="C56" s="2">
        <v>10</v>
      </c>
      <c r="D56" s="2">
        <v>12</v>
      </c>
      <c r="E56" s="2">
        <v>-1.5</v>
      </c>
      <c r="F56" s="2">
        <v>53</v>
      </c>
      <c r="G56" s="58">
        <f t="shared" si="0"/>
        <v>1.58</v>
      </c>
      <c r="H56" s="18"/>
      <c r="I56" s="2">
        <v>16</v>
      </c>
      <c r="J56" s="2"/>
      <c r="K56" s="2"/>
      <c r="L56" s="2"/>
      <c r="M56" s="2"/>
      <c r="N56" s="58">
        <f t="shared" si="1"/>
      </c>
      <c r="O56" s="18"/>
      <c r="P56" s="2"/>
      <c r="Q56" s="2"/>
      <c r="R56" s="2"/>
      <c r="S56" s="2"/>
      <c r="T56" s="2"/>
      <c r="U56" s="58">
        <f t="shared" si="2"/>
      </c>
      <c r="V56" s="18"/>
      <c r="W56" s="2"/>
      <c r="X56" s="2"/>
      <c r="Y56" s="2"/>
      <c r="Z56" s="2"/>
      <c r="AA56" s="2"/>
      <c r="AB56" s="58">
        <f t="shared" si="3"/>
      </c>
      <c r="AC56" s="18"/>
      <c r="AD56" s="7"/>
      <c r="AE56" s="2"/>
      <c r="AF56" s="2"/>
      <c r="AG56" s="2"/>
      <c r="AH56" s="2"/>
      <c r="AI56" s="58">
        <f t="shared" si="4"/>
      </c>
      <c r="AJ56" s="18"/>
      <c r="AK56" s="7"/>
      <c r="AL56" s="20"/>
      <c r="AM56" s="20"/>
      <c r="AN56" s="20"/>
      <c r="AO56" s="20"/>
      <c r="AP56" s="20"/>
      <c r="AQ56" s="20"/>
    </row>
    <row r="57" spans="1:43" s="11" customFormat="1" ht="30" customHeight="1">
      <c r="A57" s="8">
        <f t="shared" si="5"/>
        <v>45</v>
      </c>
      <c r="B57" s="2">
        <v>55</v>
      </c>
      <c r="C57" s="9"/>
      <c r="D57" s="9"/>
      <c r="E57" s="9"/>
      <c r="F57" s="9"/>
      <c r="G57" s="57">
        <f t="shared" si="0"/>
      </c>
      <c r="H57" s="17">
        <v>1.7</v>
      </c>
      <c r="I57" s="9">
        <v>0</v>
      </c>
      <c r="J57" s="9"/>
      <c r="K57" s="9"/>
      <c r="L57" s="9"/>
      <c r="M57" s="9"/>
      <c r="N57" s="57">
        <f t="shared" si="1"/>
      </c>
      <c r="O57" s="17">
        <v>1.35</v>
      </c>
      <c r="P57" s="9">
        <v>0</v>
      </c>
      <c r="Q57" s="9"/>
      <c r="R57" s="9"/>
      <c r="S57" s="9"/>
      <c r="T57" s="9"/>
      <c r="U57" s="57">
        <f t="shared" si="2"/>
      </c>
      <c r="V57" s="17"/>
      <c r="W57" s="9"/>
      <c r="X57" s="9"/>
      <c r="Y57" s="9"/>
      <c r="Z57" s="9"/>
      <c r="AA57" s="9"/>
      <c r="AB57" s="57">
        <f t="shared" si="3"/>
      </c>
      <c r="AC57" s="17"/>
      <c r="AD57" s="10"/>
      <c r="AE57" s="9"/>
      <c r="AF57" s="9"/>
      <c r="AG57" s="9"/>
      <c r="AH57" s="9"/>
      <c r="AI57" s="57">
        <f t="shared" si="4"/>
      </c>
      <c r="AJ57" s="17"/>
      <c r="AK57" s="10"/>
      <c r="AL57" s="20"/>
      <c r="AM57" s="20"/>
      <c r="AN57" s="20"/>
      <c r="AO57" s="20"/>
      <c r="AP57" s="20"/>
      <c r="AQ57" s="20"/>
    </row>
    <row r="58" spans="1:43" ht="30" customHeight="1">
      <c r="A58" s="6">
        <f t="shared" si="5"/>
        <v>46</v>
      </c>
      <c r="B58" s="9">
        <v>70</v>
      </c>
      <c r="C58" s="2">
        <v>8</v>
      </c>
      <c r="D58" s="2">
        <v>10</v>
      </c>
      <c r="E58" s="2">
        <v>-2</v>
      </c>
      <c r="F58" s="2">
        <v>70</v>
      </c>
      <c r="G58" s="58">
        <f t="shared" si="0"/>
        <v>1.3399999999999999</v>
      </c>
      <c r="H58" s="18"/>
      <c r="I58" s="2"/>
      <c r="J58" s="2"/>
      <c r="K58" s="2"/>
      <c r="L58" s="2"/>
      <c r="M58" s="2"/>
      <c r="N58" s="58">
        <f t="shared" si="1"/>
      </c>
      <c r="O58" s="18"/>
      <c r="P58" s="2"/>
      <c r="Q58" s="2"/>
      <c r="R58" s="2"/>
      <c r="S58" s="2"/>
      <c r="T58" s="2"/>
      <c r="U58" s="58">
        <f t="shared" si="2"/>
      </c>
      <c r="V58" s="18"/>
      <c r="W58" s="2"/>
      <c r="X58" s="2"/>
      <c r="Y58" s="2"/>
      <c r="Z58" s="2"/>
      <c r="AA58" s="2"/>
      <c r="AB58" s="58">
        <f t="shared" si="3"/>
      </c>
      <c r="AC58" s="18"/>
      <c r="AD58" s="7"/>
      <c r="AE58" s="2"/>
      <c r="AF58" s="2"/>
      <c r="AG58" s="2"/>
      <c r="AH58" s="2"/>
      <c r="AI58" s="58">
        <f t="shared" si="4"/>
      </c>
      <c r="AJ58" s="18"/>
      <c r="AK58" s="7"/>
      <c r="AL58" s="20"/>
      <c r="AM58" s="20"/>
      <c r="AN58" s="20"/>
      <c r="AO58" s="20"/>
      <c r="AP58" s="20"/>
      <c r="AQ58" s="20"/>
    </row>
    <row r="59" spans="1:43" s="11" customFormat="1" ht="30" customHeight="1">
      <c r="A59" s="8">
        <f t="shared" si="5"/>
        <v>47</v>
      </c>
      <c r="B59" s="2">
        <v>66</v>
      </c>
      <c r="C59" s="9"/>
      <c r="D59" s="9"/>
      <c r="E59" s="9"/>
      <c r="F59" s="9"/>
      <c r="G59" s="57">
        <f t="shared" si="0"/>
      </c>
      <c r="H59" s="17"/>
      <c r="I59" s="9"/>
      <c r="J59" s="9"/>
      <c r="K59" s="9"/>
      <c r="L59" s="9"/>
      <c r="M59" s="9"/>
      <c r="N59" s="57">
        <f t="shared" si="1"/>
      </c>
      <c r="O59" s="17"/>
      <c r="P59" s="9"/>
      <c r="Q59" s="9"/>
      <c r="R59" s="9"/>
      <c r="S59" s="9"/>
      <c r="T59" s="9"/>
      <c r="U59" s="57">
        <f t="shared" si="2"/>
      </c>
      <c r="V59" s="17"/>
      <c r="W59" s="9"/>
      <c r="X59" s="9"/>
      <c r="Y59" s="9"/>
      <c r="Z59" s="9"/>
      <c r="AA59" s="9"/>
      <c r="AB59" s="57">
        <f t="shared" si="3"/>
      </c>
      <c r="AC59" s="17"/>
      <c r="AD59" s="10"/>
      <c r="AE59" s="9"/>
      <c r="AF59" s="9"/>
      <c r="AG59" s="9"/>
      <c r="AH59" s="9"/>
      <c r="AI59" s="57">
        <f t="shared" si="4"/>
      </c>
      <c r="AJ59" s="17"/>
      <c r="AK59" s="10"/>
      <c r="AL59" s="20"/>
      <c r="AM59" s="20"/>
      <c r="AN59" s="20"/>
      <c r="AO59" s="20"/>
      <c r="AP59" s="20"/>
      <c r="AQ59" s="20"/>
    </row>
    <row r="60" spans="1:43" ht="30" customHeight="1">
      <c r="A60" s="6">
        <f t="shared" si="5"/>
        <v>48</v>
      </c>
      <c r="B60" s="9">
        <v>90</v>
      </c>
      <c r="C60" s="2"/>
      <c r="D60" s="2"/>
      <c r="E60" s="2"/>
      <c r="F60" s="2"/>
      <c r="G60" s="58">
        <f t="shared" si="0"/>
      </c>
      <c r="H60" s="18"/>
      <c r="I60" s="2"/>
      <c r="J60" s="2"/>
      <c r="K60" s="2"/>
      <c r="L60" s="2"/>
      <c r="M60" s="2"/>
      <c r="N60" s="58">
        <f t="shared" si="1"/>
      </c>
      <c r="O60" s="18"/>
      <c r="P60" s="2"/>
      <c r="Q60" s="2"/>
      <c r="R60" s="2"/>
      <c r="S60" s="2"/>
      <c r="T60" s="2"/>
      <c r="U60" s="58">
        <f t="shared" si="2"/>
      </c>
      <c r="V60" s="18"/>
      <c r="W60" s="2"/>
      <c r="X60" s="2"/>
      <c r="Y60" s="2"/>
      <c r="Z60" s="2"/>
      <c r="AA60" s="2"/>
      <c r="AB60" s="58">
        <f t="shared" si="3"/>
      </c>
      <c r="AC60" s="18"/>
      <c r="AD60" s="7"/>
      <c r="AE60" s="2"/>
      <c r="AF60" s="2"/>
      <c r="AG60" s="2"/>
      <c r="AH60" s="2"/>
      <c r="AI60" s="58">
        <f t="shared" si="4"/>
      </c>
      <c r="AJ60" s="18"/>
      <c r="AK60" s="7"/>
      <c r="AL60" s="20"/>
      <c r="AM60" s="20"/>
      <c r="AN60" s="20"/>
      <c r="AO60" s="20"/>
      <c r="AP60" s="20"/>
      <c r="AQ60" s="20"/>
    </row>
    <row r="61" spans="1:43" s="11" customFormat="1" ht="30" customHeight="1">
      <c r="A61" s="8">
        <f t="shared" si="5"/>
        <v>49</v>
      </c>
      <c r="B61" s="2">
        <v>95</v>
      </c>
      <c r="C61" s="9"/>
      <c r="D61" s="9"/>
      <c r="E61" s="9"/>
      <c r="F61" s="9"/>
      <c r="G61" s="57">
        <f t="shared" si="0"/>
      </c>
      <c r="H61" s="17"/>
      <c r="I61" s="9"/>
      <c r="J61" s="9"/>
      <c r="K61" s="9"/>
      <c r="L61" s="9"/>
      <c r="M61" s="9"/>
      <c r="N61" s="57">
        <f t="shared" si="1"/>
      </c>
      <c r="O61" s="17">
        <v>1.35</v>
      </c>
      <c r="P61" s="9">
        <v>0</v>
      </c>
      <c r="Q61" s="9"/>
      <c r="R61" s="9"/>
      <c r="S61" s="9"/>
      <c r="T61" s="9"/>
      <c r="U61" s="57">
        <f t="shared" si="2"/>
      </c>
      <c r="V61" s="17"/>
      <c r="W61" s="9"/>
      <c r="X61" s="9"/>
      <c r="Y61" s="9"/>
      <c r="Z61" s="9"/>
      <c r="AA61" s="9"/>
      <c r="AB61" s="57">
        <f t="shared" si="3"/>
      </c>
      <c r="AC61" s="17">
        <v>1.4</v>
      </c>
      <c r="AD61" s="10">
        <v>0</v>
      </c>
      <c r="AE61" s="9"/>
      <c r="AF61" s="9"/>
      <c r="AG61" s="9"/>
      <c r="AH61" s="9"/>
      <c r="AI61" s="57">
        <f t="shared" si="4"/>
      </c>
      <c r="AJ61" s="17"/>
      <c r="AK61" s="10"/>
      <c r="AL61" s="20"/>
      <c r="AM61" s="20"/>
      <c r="AN61" s="20"/>
      <c r="AO61" s="20"/>
      <c r="AP61" s="20"/>
      <c r="AQ61" s="20"/>
    </row>
    <row r="62" spans="1:43" ht="30" customHeight="1" thickBot="1">
      <c r="A62" s="6">
        <f t="shared" si="5"/>
        <v>50</v>
      </c>
      <c r="B62" s="13">
        <v>107</v>
      </c>
      <c r="C62" s="2"/>
      <c r="D62" s="2"/>
      <c r="E62" s="2"/>
      <c r="F62" s="2"/>
      <c r="G62" s="58">
        <f t="shared" si="0"/>
      </c>
      <c r="H62" s="18"/>
      <c r="I62" s="2"/>
      <c r="J62" s="2"/>
      <c r="K62" s="2"/>
      <c r="L62" s="2"/>
      <c r="M62" s="2"/>
      <c r="N62" s="58">
        <f t="shared" si="1"/>
      </c>
      <c r="O62" s="18"/>
      <c r="P62" s="2"/>
      <c r="Q62" s="2"/>
      <c r="R62" s="2"/>
      <c r="S62" s="2"/>
      <c r="T62" s="2"/>
      <c r="U62" s="58">
        <f t="shared" si="2"/>
      </c>
      <c r="V62" s="18"/>
      <c r="W62" s="2"/>
      <c r="X62" s="2"/>
      <c r="Y62" s="2"/>
      <c r="Z62" s="2"/>
      <c r="AA62" s="2"/>
      <c r="AB62" s="58">
        <f t="shared" si="3"/>
      </c>
      <c r="AC62" s="18"/>
      <c r="AD62" s="7"/>
      <c r="AE62" s="2"/>
      <c r="AF62" s="2"/>
      <c r="AG62" s="2"/>
      <c r="AH62" s="2"/>
      <c r="AI62" s="58">
        <f t="shared" si="4"/>
      </c>
      <c r="AJ62" s="18"/>
      <c r="AK62" s="7"/>
      <c r="AL62" s="20"/>
      <c r="AM62" s="20"/>
      <c r="AN62" s="20"/>
      <c r="AO62" s="20"/>
      <c r="AP62" s="20"/>
      <c r="AQ62" s="20"/>
    </row>
    <row r="63" spans="1:43" s="11" customFormat="1" ht="30" customHeight="1" thickBot="1">
      <c r="A63" s="12">
        <f t="shared" si="5"/>
        <v>51</v>
      </c>
      <c r="B63" s="11">
        <v>105</v>
      </c>
      <c r="C63" s="13"/>
      <c r="D63" s="13"/>
      <c r="E63" s="13"/>
      <c r="F63" s="13"/>
      <c r="G63" s="57">
        <f t="shared" si="0"/>
      </c>
      <c r="H63" s="19"/>
      <c r="I63" s="13"/>
      <c r="J63" s="13"/>
      <c r="K63" s="13"/>
      <c r="L63" s="13"/>
      <c r="M63" s="13"/>
      <c r="N63" s="57">
        <f t="shared" si="1"/>
      </c>
      <c r="O63" s="19"/>
      <c r="P63" s="13"/>
      <c r="Q63" s="13"/>
      <c r="R63" s="13"/>
      <c r="S63" s="13"/>
      <c r="T63" s="13"/>
      <c r="U63" s="57">
        <f t="shared" si="2"/>
      </c>
      <c r="V63" s="19"/>
      <c r="W63" s="13"/>
      <c r="X63" s="13"/>
      <c r="Y63" s="13"/>
      <c r="Z63" s="13"/>
      <c r="AA63" s="13"/>
      <c r="AB63" s="57">
        <f t="shared" si="3"/>
      </c>
      <c r="AC63" s="19"/>
      <c r="AD63" s="14"/>
      <c r="AE63" s="13"/>
      <c r="AF63" s="13"/>
      <c r="AG63" s="13"/>
      <c r="AH63" s="13"/>
      <c r="AI63" s="57">
        <f t="shared" si="4"/>
      </c>
      <c r="AJ63" s="19"/>
      <c r="AK63" s="14"/>
      <c r="AL63" s="20"/>
      <c r="AM63" s="20"/>
      <c r="AN63" s="20"/>
      <c r="AO63" s="20"/>
      <c r="AP63" s="20"/>
      <c r="AQ63" s="20"/>
    </row>
    <row r="64" spans="1:43" ht="12.75">
      <c r="A64">
        <v>52</v>
      </c>
      <c r="B64" t="s">
        <v>65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</sheetData>
  <sheetProtection/>
  <printOptions/>
  <pageMargins left="0.25" right="0.2" top="0.17" bottom="0.16" header="0.36" footer="0.16"/>
  <pageSetup horizontalDpi="1200" verticalDpi="12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64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R8" sqref="R8"/>
    </sheetView>
  </sheetViews>
  <sheetFormatPr defaultColWidth="12.7109375" defaultRowHeight="12.75"/>
  <cols>
    <col min="1" max="1" width="10.7109375" style="0" customWidth="1"/>
    <col min="2" max="2" width="10.421875" style="0" customWidth="1"/>
    <col min="3" max="6" width="12.7109375" style="0" customWidth="1"/>
    <col min="7" max="8" width="12.7109375" style="15" customWidth="1"/>
    <col min="9" max="9" width="11.421875" style="0" customWidth="1"/>
    <col min="10" max="13" width="12.7109375" style="0" customWidth="1"/>
    <col min="14" max="15" width="12.7109375" style="15" customWidth="1"/>
    <col min="16" max="16" width="11.421875" style="0" customWidth="1"/>
    <col min="17" max="19" width="12.7109375" style="0" customWidth="1"/>
    <col min="20" max="20" width="12.421875" style="0" customWidth="1"/>
    <col min="21" max="22" width="12.7109375" style="15" customWidth="1"/>
    <col min="23" max="23" width="11.421875" style="0" customWidth="1"/>
    <col min="24" max="27" width="12.7109375" style="0" customWidth="1"/>
    <col min="28" max="29" width="12.7109375" style="15" customWidth="1"/>
  </cols>
  <sheetData>
    <row r="1" spans="1:29" ht="12.75">
      <c r="A1" s="1" t="s">
        <v>0</v>
      </c>
      <c r="E1" t="s">
        <v>45</v>
      </c>
      <c r="F1" s="105">
        <v>40216</v>
      </c>
      <c r="G1" s="15" t="s">
        <v>53</v>
      </c>
      <c r="Q1" s="1"/>
      <c r="U1"/>
      <c r="V1"/>
      <c r="AB1"/>
      <c r="AC1"/>
    </row>
    <row r="2" spans="1:29" ht="12.75">
      <c r="A2" s="1" t="s">
        <v>1</v>
      </c>
      <c r="E2" t="s">
        <v>2</v>
      </c>
      <c r="F2" s="106" t="s">
        <v>63</v>
      </c>
      <c r="G2" s="107"/>
      <c r="H2" s="107"/>
      <c r="I2" s="108"/>
      <c r="J2" s="108"/>
      <c r="K2" s="109"/>
      <c r="Q2" s="1"/>
      <c r="U2"/>
      <c r="V2"/>
      <c r="AB2"/>
      <c r="AC2"/>
    </row>
    <row r="3" spans="1:29" ht="12.75">
      <c r="A3" s="1"/>
      <c r="Q3" s="1"/>
      <c r="U3"/>
      <c r="V3"/>
      <c r="AB3"/>
      <c r="AC3"/>
    </row>
    <row r="4" spans="1:29" ht="12.75">
      <c r="A4" s="94" t="s">
        <v>50</v>
      </c>
      <c r="B4" s="104">
        <v>2</v>
      </c>
      <c r="F4" s="15"/>
      <c r="U4"/>
      <c r="V4"/>
      <c r="AB4"/>
      <c r="AC4"/>
    </row>
    <row r="5" spans="1:25" ht="12.75">
      <c r="A5" t="s">
        <v>43</v>
      </c>
      <c r="C5" s="104">
        <v>100</v>
      </c>
      <c r="E5" s="92" t="s">
        <v>59</v>
      </c>
      <c r="F5" s="15"/>
      <c r="R5" s="92" t="s">
        <v>59</v>
      </c>
      <c r="U5"/>
      <c r="V5"/>
      <c r="X5" s="15"/>
      <c r="Y5" s="15"/>
    </row>
    <row r="6" spans="1:25" ht="12.75">
      <c r="A6" t="s">
        <v>51</v>
      </c>
      <c r="C6" s="104">
        <v>50</v>
      </c>
      <c r="E6" s="103" t="s">
        <v>60</v>
      </c>
      <c r="F6" s="15"/>
      <c r="R6" s="103" t="s">
        <v>60</v>
      </c>
      <c r="U6"/>
      <c r="V6"/>
      <c r="X6" s="15"/>
      <c r="Y6" s="15"/>
    </row>
    <row r="7" spans="5:25" ht="12.75">
      <c r="E7" s="103"/>
      <c r="F7" s="15"/>
      <c r="R7" s="103"/>
      <c r="U7"/>
      <c r="V7"/>
      <c r="X7" s="15"/>
      <c r="Y7" s="15"/>
    </row>
    <row r="8" spans="3:29" s="113" customFormat="1" ht="13.5" thickBot="1">
      <c r="C8" s="114" t="s">
        <v>66</v>
      </c>
      <c r="F8" s="115"/>
      <c r="G8" s="115"/>
      <c r="H8" s="115"/>
      <c r="N8" s="115"/>
      <c r="O8" s="115"/>
      <c r="R8" s="114" t="s">
        <v>69</v>
      </c>
      <c r="U8" s="115"/>
      <c r="V8" s="115"/>
      <c r="AB8" s="115"/>
      <c r="AC8" s="115"/>
    </row>
    <row r="9" spans="3:43" ht="13.5" thickBot="1">
      <c r="C9" s="77" t="s">
        <v>20</v>
      </c>
      <c r="E9" s="15"/>
      <c r="J9" s="78" t="s">
        <v>26</v>
      </c>
      <c r="Q9" s="77" t="s">
        <v>40</v>
      </c>
      <c r="S9" s="15"/>
      <c r="X9" s="78" t="s">
        <v>41</v>
      </c>
      <c r="Z9" s="23"/>
      <c r="AE9" s="76" t="s">
        <v>24</v>
      </c>
      <c r="AG9" s="23" t="s">
        <v>42</v>
      </c>
      <c r="AI9" s="15"/>
      <c r="AJ9" s="15"/>
      <c r="AL9" s="76" t="s">
        <v>24</v>
      </c>
      <c r="AN9" s="23" t="s">
        <v>42</v>
      </c>
      <c r="AP9" s="15"/>
      <c r="AQ9" s="15"/>
    </row>
    <row r="10" spans="1:82" s="26" customFormat="1" ht="12.75">
      <c r="A10" s="21"/>
      <c r="B10" s="21"/>
      <c r="C10" s="22" t="s">
        <v>6</v>
      </c>
      <c r="D10" s="23"/>
      <c r="E10" s="23"/>
      <c r="F10" s="23"/>
      <c r="G10" s="24" t="s">
        <v>23</v>
      </c>
      <c r="H10" s="46"/>
      <c r="I10" s="25"/>
      <c r="J10" s="22" t="s">
        <v>18</v>
      </c>
      <c r="K10" s="23"/>
      <c r="L10" s="23"/>
      <c r="M10" s="23"/>
      <c r="N10" s="24" t="s">
        <v>23</v>
      </c>
      <c r="O10" s="46"/>
      <c r="P10" s="25"/>
      <c r="Q10" s="22" t="s">
        <v>14</v>
      </c>
      <c r="R10" s="23"/>
      <c r="S10" s="23"/>
      <c r="T10" s="23"/>
      <c r="U10" s="24" t="s">
        <v>23</v>
      </c>
      <c r="V10" s="46"/>
      <c r="W10" s="25"/>
      <c r="X10" s="22" t="s">
        <v>19</v>
      </c>
      <c r="Y10" s="23"/>
      <c r="Z10" s="23" t="s">
        <v>35</v>
      </c>
      <c r="AA10" s="23"/>
      <c r="AB10" s="24" t="s">
        <v>23</v>
      </c>
      <c r="AC10" s="46"/>
      <c r="AD10" s="25"/>
      <c r="AE10" s="22" t="s">
        <v>64</v>
      </c>
      <c r="AF10" s="23"/>
      <c r="AG10" s="23" t="s">
        <v>35</v>
      </c>
      <c r="AH10" s="23"/>
      <c r="AI10" s="24" t="s">
        <v>23</v>
      </c>
      <c r="AJ10" s="46"/>
      <c r="AK10" s="25"/>
      <c r="AL10" s="22" t="s">
        <v>64</v>
      </c>
      <c r="AM10" s="23"/>
      <c r="AN10" s="23" t="s">
        <v>35</v>
      </c>
      <c r="AO10" s="23"/>
      <c r="AP10" s="24" t="s">
        <v>23</v>
      </c>
      <c r="AQ10" s="46"/>
      <c r="AR10" s="25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</row>
    <row r="11" spans="1:82" s="26" customFormat="1" ht="12.75">
      <c r="A11" s="27"/>
      <c r="B11" s="27" t="s">
        <v>16</v>
      </c>
      <c r="C11" s="28" t="s">
        <v>7</v>
      </c>
      <c r="D11" s="21"/>
      <c r="E11" s="21"/>
      <c r="F11" s="21" t="s">
        <v>17</v>
      </c>
      <c r="G11" s="29" t="s">
        <v>22</v>
      </c>
      <c r="H11" s="47" t="s">
        <v>21</v>
      </c>
      <c r="I11" s="30"/>
      <c r="J11" s="28" t="s">
        <v>7</v>
      </c>
      <c r="K11" s="21"/>
      <c r="L11" s="21"/>
      <c r="M11" s="21" t="s">
        <v>17</v>
      </c>
      <c r="N11" s="29" t="s">
        <v>22</v>
      </c>
      <c r="O11" s="47" t="s">
        <v>21</v>
      </c>
      <c r="P11" s="30"/>
      <c r="Q11" s="28" t="s">
        <v>7</v>
      </c>
      <c r="R11" s="21"/>
      <c r="S11" s="21"/>
      <c r="T11" s="21" t="s">
        <v>17</v>
      </c>
      <c r="U11" s="29" t="s">
        <v>22</v>
      </c>
      <c r="V11" s="47" t="s">
        <v>21</v>
      </c>
      <c r="W11" s="30"/>
      <c r="X11" s="28" t="s">
        <v>7</v>
      </c>
      <c r="Y11" s="21"/>
      <c r="Z11" s="21"/>
      <c r="AA11" s="21" t="s">
        <v>17</v>
      </c>
      <c r="AB11" s="29" t="s">
        <v>22</v>
      </c>
      <c r="AC11" s="47" t="s">
        <v>21</v>
      </c>
      <c r="AD11" s="30"/>
      <c r="AE11" s="28" t="s">
        <v>7</v>
      </c>
      <c r="AF11" s="21"/>
      <c r="AG11" s="21"/>
      <c r="AH11" s="21" t="s">
        <v>17</v>
      </c>
      <c r="AI11" s="29" t="s">
        <v>22</v>
      </c>
      <c r="AJ11" s="47" t="s">
        <v>21</v>
      </c>
      <c r="AK11" s="30"/>
      <c r="AL11" s="28" t="s">
        <v>7</v>
      </c>
      <c r="AM11" s="21"/>
      <c r="AN11" s="21"/>
      <c r="AO11" s="21" t="s">
        <v>17</v>
      </c>
      <c r="AP11" s="29" t="s">
        <v>22</v>
      </c>
      <c r="AQ11" s="47" t="s">
        <v>21</v>
      </c>
      <c r="AR11" s="30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</row>
    <row r="12" spans="1:82" s="26" customFormat="1" ht="12.75">
      <c r="A12" s="31" t="s">
        <v>3</v>
      </c>
      <c r="B12" s="32" t="s">
        <v>15</v>
      </c>
      <c r="C12" s="33" t="s">
        <v>8</v>
      </c>
      <c r="D12" s="32" t="s">
        <v>9</v>
      </c>
      <c r="E12" s="32" t="s">
        <v>10</v>
      </c>
      <c r="F12" s="32" t="s">
        <v>15</v>
      </c>
      <c r="G12" s="34" t="s">
        <v>13</v>
      </c>
      <c r="H12" s="47" t="s">
        <v>13</v>
      </c>
      <c r="I12" s="30" t="s">
        <v>12</v>
      </c>
      <c r="J12" s="33" t="s">
        <v>8</v>
      </c>
      <c r="K12" s="32" t="s">
        <v>9</v>
      </c>
      <c r="L12" s="32" t="s">
        <v>10</v>
      </c>
      <c r="M12" s="32" t="s">
        <v>15</v>
      </c>
      <c r="N12" s="34" t="s">
        <v>13</v>
      </c>
      <c r="O12" s="47" t="s">
        <v>13</v>
      </c>
      <c r="P12" s="30" t="s">
        <v>12</v>
      </c>
      <c r="Q12" s="33" t="s">
        <v>8</v>
      </c>
      <c r="R12" s="32" t="s">
        <v>9</v>
      </c>
      <c r="S12" s="32" t="s">
        <v>10</v>
      </c>
      <c r="T12" s="32" t="s">
        <v>15</v>
      </c>
      <c r="U12" s="34" t="s">
        <v>13</v>
      </c>
      <c r="V12" s="47" t="s">
        <v>13</v>
      </c>
      <c r="W12" s="30" t="s">
        <v>12</v>
      </c>
      <c r="X12" s="33" t="s">
        <v>8</v>
      </c>
      <c r="Y12" s="32" t="s">
        <v>9</v>
      </c>
      <c r="Z12" s="32" t="s">
        <v>10</v>
      </c>
      <c r="AA12" s="32" t="s">
        <v>15</v>
      </c>
      <c r="AB12" s="34" t="s">
        <v>13</v>
      </c>
      <c r="AC12" s="47" t="s">
        <v>13</v>
      </c>
      <c r="AD12" s="30" t="s">
        <v>12</v>
      </c>
      <c r="AE12" s="33" t="s">
        <v>8</v>
      </c>
      <c r="AF12" s="32" t="s">
        <v>9</v>
      </c>
      <c r="AG12" s="32" t="s">
        <v>10</v>
      </c>
      <c r="AH12" s="32" t="s">
        <v>15</v>
      </c>
      <c r="AI12" s="34" t="s">
        <v>13</v>
      </c>
      <c r="AJ12" s="47" t="s">
        <v>13</v>
      </c>
      <c r="AK12" s="30" t="s">
        <v>12</v>
      </c>
      <c r="AL12" s="33" t="s">
        <v>8</v>
      </c>
      <c r="AM12" s="32" t="s">
        <v>9</v>
      </c>
      <c r="AN12" s="32" t="s">
        <v>10</v>
      </c>
      <c r="AO12" s="32" t="s">
        <v>15</v>
      </c>
      <c r="AP12" s="34" t="s">
        <v>13</v>
      </c>
      <c r="AQ12" s="47" t="s">
        <v>13</v>
      </c>
      <c r="AR12" s="30" t="s">
        <v>12</v>
      </c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</row>
    <row r="13" spans="1:82" s="26" customFormat="1" ht="13.5" thickBot="1">
      <c r="A13" s="27" t="s">
        <v>4</v>
      </c>
      <c r="B13" s="27" t="s">
        <v>5</v>
      </c>
      <c r="C13" s="35" t="s">
        <v>4</v>
      </c>
      <c r="D13" s="27" t="s">
        <v>11</v>
      </c>
      <c r="E13" s="27" t="s">
        <v>11</v>
      </c>
      <c r="F13" s="27" t="s">
        <v>5</v>
      </c>
      <c r="G13" s="36" t="s">
        <v>4</v>
      </c>
      <c r="H13" s="35" t="s">
        <v>4</v>
      </c>
      <c r="I13" s="30" t="s">
        <v>5</v>
      </c>
      <c r="J13" s="35" t="s">
        <v>4</v>
      </c>
      <c r="K13" s="27" t="s">
        <v>11</v>
      </c>
      <c r="L13" s="27" t="s">
        <v>11</v>
      </c>
      <c r="M13" s="27" t="s">
        <v>5</v>
      </c>
      <c r="N13" s="36" t="s">
        <v>4</v>
      </c>
      <c r="O13" s="35" t="s">
        <v>4</v>
      </c>
      <c r="P13" s="30" t="s">
        <v>5</v>
      </c>
      <c r="Q13" s="35" t="s">
        <v>4</v>
      </c>
      <c r="R13" s="27" t="s">
        <v>11</v>
      </c>
      <c r="S13" s="27" t="s">
        <v>11</v>
      </c>
      <c r="T13" s="27" t="s">
        <v>5</v>
      </c>
      <c r="U13" s="36" t="s">
        <v>4</v>
      </c>
      <c r="V13" s="35" t="s">
        <v>4</v>
      </c>
      <c r="W13" s="30" t="s">
        <v>5</v>
      </c>
      <c r="X13" s="35" t="s">
        <v>4</v>
      </c>
      <c r="Y13" s="27" t="s">
        <v>11</v>
      </c>
      <c r="Z13" s="27" t="s">
        <v>11</v>
      </c>
      <c r="AA13" s="27" t="s">
        <v>5</v>
      </c>
      <c r="AB13" s="36" t="s">
        <v>4</v>
      </c>
      <c r="AC13" s="35" t="s">
        <v>4</v>
      </c>
      <c r="AD13" s="30" t="s">
        <v>5</v>
      </c>
      <c r="AE13" s="35" t="s">
        <v>4</v>
      </c>
      <c r="AF13" s="27" t="s">
        <v>11</v>
      </c>
      <c r="AG13" s="27" t="s">
        <v>11</v>
      </c>
      <c r="AH13" s="27" t="s">
        <v>5</v>
      </c>
      <c r="AI13" s="36" t="s">
        <v>4</v>
      </c>
      <c r="AJ13" s="35" t="s">
        <v>4</v>
      </c>
      <c r="AK13" s="30" t="s">
        <v>5</v>
      </c>
      <c r="AL13" s="35" t="s">
        <v>4</v>
      </c>
      <c r="AM13" s="27" t="s">
        <v>11</v>
      </c>
      <c r="AN13" s="27" t="s">
        <v>11</v>
      </c>
      <c r="AO13" s="27" t="s">
        <v>5</v>
      </c>
      <c r="AP13" s="36" t="s">
        <v>4</v>
      </c>
      <c r="AQ13" s="35" t="s">
        <v>4</v>
      </c>
      <c r="AR13" s="30" t="s">
        <v>5</v>
      </c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</row>
    <row r="14" spans="1:44" ht="30" customHeight="1">
      <c r="A14" s="3">
        <v>2</v>
      </c>
      <c r="B14" s="4">
        <v>65</v>
      </c>
      <c r="C14" s="4"/>
      <c r="D14" s="4"/>
      <c r="E14" s="4"/>
      <c r="F14" s="4"/>
      <c r="G14" s="58">
        <f aca="true" t="shared" si="0" ref="G14:G63">IF(COUNT(C14)&gt;0,(C14*D14/100)+(C14*E14/100)+(F14/100),"")</f>
      </c>
      <c r="H14" s="16"/>
      <c r="I14" s="4"/>
      <c r="J14" s="4"/>
      <c r="K14" s="4"/>
      <c r="L14" s="4"/>
      <c r="M14" s="4"/>
      <c r="N14" s="58">
        <f aca="true" t="shared" si="1" ref="N14:N63">IF(COUNT(J14)&gt;0,(J14*K14/100)+(J14*L14/100)+(M14/100),"")</f>
      </c>
      <c r="O14" s="16"/>
      <c r="P14" s="4"/>
      <c r="Q14" s="4"/>
      <c r="R14" s="4"/>
      <c r="S14" s="4"/>
      <c r="T14" s="4"/>
      <c r="U14" s="58">
        <f aca="true" t="shared" si="2" ref="U14:U63">IF(COUNT(Q14)&gt;0,(Q14*R14/100)+(Q14*S14/100)+(T14/100),"")</f>
      </c>
      <c r="V14" s="16"/>
      <c r="W14" s="4"/>
      <c r="X14" s="4"/>
      <c r="Y14" s="4"/>
      <c r="Z14" s="4"/>
      <c r="AA14" s="4"/>
      <c r="AB14" s="58">
        <f aca="true" t="shared" si="3" ref="AB14:AB63">IF(COUNT(X14)&gt;0,(X14*Y14/100)+(X14*Z14/100)+(AA14/100),"")</f>
      </c>
      <c r="AC14" s="16"/>
      <c r="AD14" s="5"/>
      <c r="AE14" s="4"/>
      <c r="AF14" s="4"/>
      <c r="AG14" s="4"/>
      <c r="AH14" s="4"/>
      <c r="AI14" s="58">
        <f aca="true" t="shared" si="4" ref="AI14:AI63">IF(COUNT(AE14)&gt;0,(AE14*AF14/100)+(AE14*AG14/100)+(AH14/100),"")</f>
      </c>
      <c r="AJ14" s="16"/>
      <c r="AK14" s="5"/>
      <c r="AL14" s="4"/>
      <c r="AM14" s="4"/>
      <c r="AN14" s="4"/>
      <c r="AO14" s="4"/>
      <c r="AP14" s="58">
        <f aca="true" t="shared" si="5" ref="AP14:AP63">IF(COUNT(AL14)&gt;0,(AL14*AM14/100)+(AL14*AN14/100)+(AO14/100),"")</f>
      </c>
      <c r="AQ14" s="16"/>
      <c r="AR14" s="5"/>
    </row>
    <row r="15" spans="1:82" s="11" customFormat="1" ht="30" customHeight="1">
      <c r="A15" s="8">
        <f aca="true" t="shared" si="6" ref="A15:A63">A14+1</f>
        <v>3</v>
      </c>
      <c r="B15" s="9">
        <v>72</v>
      </c>
      <c r="C15" s="9"/>
      <c r="D15" s="9"/>
      <c r="E15" s="9"/>
      <c r="F15" s="9"/>
      <c r="G15" s="57">
        <f t="shared" si="0"/>
      </c>
      <c r="H15" s="17"/>
      <c r="I15" s="9"/>
      <c r="J15" s="9"/>
      <c r="K15" s="9"/>
      <c r="L15" s="9"/>
      <c r="M15" s="9"/>
      <c r="N15" s="57"/>
      <c r="O15" s="17">
        <v>1.65</v>
      </c>
      <c r="P15" s="9">
        <v>0</v>
      </c>
      <c r="Q15" s="9"/>
      <c r="R15" s="9"/>
      <c r="S15" s="9"/>
      <c r="T15" s="9"/>
      <c r="U15" s="57">
        <f t="shared" si="2"/>
      </c>
      <c r="V15" s="17"/>
      <c r="W15" s="9"/>
      <c r="X15" s="9"/>
      <c r="Y15" s="9"/>
      <c r="Z15" s="9"/>
      <c r="AA15" s="9"/>
      <c r="AB15" s="57">
        <f t="shared" si="3"/>
      </c>
      <c r="AC15" s="17"/>
      <c r="AD15" s="10"/>
      <c r="AE15" s="9"/>
      <c r="AF15" s="9"/>
      <c r="AG15" s="9"/>
      <c r="AH15" s="9"/>
      <c r="AI15" s="57">
        <f t="shared" si="4"/>
      </c>
      <c r="AJ15" s="17"/>
      <c r="AK15" s="10"/>
      <c r="AL15" s="9"/>
      <c r="AM15" s="9"/>
      <c r="AN15" s="9"/>
      <c r="AO15" s="9"/>
      <c r="AP15" s="57">
        <f t="shared" si="5"/>
      </c>
      <c r="AQ15" s="17"/>
      <c r="AR15" s="10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44" ht="30" customHeight="1">
      <c r="A16" s="6">
        <f t="shared" si="6"/>
        <v>4</v>
      </c>
      <c r="B16" s="2">
        <v>70</v>
      </c>
      <c r="C16" s="2"/>
      <c r="D16" s="2"/>
      <c r="E16" s="2"/>
      <c r="F16" s="2"/>
      <c r="G16" s="58">
        <f t="shared" si="0"/>
      </c>
      <c r="H16" s="18"/>
      <c r="I16" s="2"/>
      <c r="J16" s="2"/>
      <c r="K16" s="2"/>
      <c r="L16" s="2"/>
      <c r="M16" s="2"/>
      <c r="N16" s="58">
        <f t="shared" si="1"/>
      </c>
      <c r="O16" s="18"/>
      <c r="P16" s="2"/>
      <c r="Q16" s="2"/>
      <c r="R16" s="2"/>
      <c r="S16" s="2"/>
      <c r="T16" s="2"/>
      <c r="U16" s="58">
        <f t="shared" si="2"/>
      </c>
      <c r="V16" s="18"/>
      <c r="W16" s="2"/>
      <c r="X16" s="2"/>
      <c r="Y16" s="2"/>
      <c r="Z16" s="2"/>
      <c r="AA16" s="2"/>
      <c r="AB16" s="58">
        <f t="shared" si="3"/>
      </c>
      <c r="AC16" s="18"/>
      <c r="AD16" s="7"/>
      <c r="AE16" s="2"/>
      <c r="AF16" s="2"/>
      <c r="AG16" s="2"/>
      <c r="AH16" s="2"/>
      <c r="AI16" s="58">
        <f t="shared" si="4"/>
      </c>
      <c r="AJ16" s="18"/>
      <c r="AK16" s="7"/>
      <c r="AL16" s="2"/>
      <c r="AM16" s="2"/>
      <c r="AN16" s="2"/>
      <c r="AO16" s="2"/>
      <c r="AP16" s="58">
        <f t="shared" si="5"/>
      </c>
      <c r="AQ16" s="18"/>
      <c r="AR16" s="7"/>
    </row>
    <row r="17" spans="1:82" s="11" customFormat="1" ht="30" customHeight="1">
      <c r="A17" s="8">
        <f t="shared" si="6"/>
        <v>5</v>
      </c>
      <c r="B17" s="9">
        <v>86</v>
      </c>
      <c r="C17" s="9"/>
      <c r="D17" s="9"/>
      <c r="E17" s="9"/>
      <c r="F17" s="9"/>
      <c r="G17" s="57">
        <f t="shared" si="0"/>
      </c>
      <c r="H17" s="17"/>
      <c r="I17" s="9"/>
      <c r="J17" s="9"/>
      <c r="K17" s="9"/>
      <c r="L17" s="9"/>
      <c r="M17" s="9"/>
      <c r="N17" s="57">
        <f t="shared" si="1"/>
      </c>
      <c r="O17" s="17"/>
      <c r="P17" s="9"/>
      <c r="Q17" s="9"/>
      <c r="R17" s="9"/>
      <c r="S17" s="9"/>
      <c r="T17" s="9"/>
      <c r="U17" s="57">
        <f t="shared" si="2"/>
      </c>
      <c r="V17" s="17"/>
      <c r="W17" s="9"/>
      <c r="X17" s="9"/>
      <c r="Y17" s="9"/>
      <c r="Z17" s="9"/>
      <c r="AA17" s="9"/>
      <c r="AB17" s="57">
        <f t="shared" si="3"/>
      </c>
      <c r="AC17" s="17"/>
      <c r="AD17" s="10"/>
      <c r="AE17" s="9"/>
      <c r="AF17" s="9"/>
      <c r="AG17" s="9"/>
      <c r="AH17" s="9"/>
      <c r="AI17" s="57">
        <f t="shared" si="4"/>
      </c>
      <c r="AJ17" s="17"/>
      <c r="AK17" s="10"/>
      <c r="AL17" s="9"/>
      <c r="AM17" s="9"/>
      <c r="AN17" s="9"/>
      <c r="AO17" s="9"/>
      <c r="AP17" s="57">
        <f t="shared" si="5"/>
      </c>
      <c r="AQ17" s="17"/>
      <c r="AR17" s="10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44" ht="30" customHeight="1">
      <c r="A18" s="6">
        <f t="shared" si="6"/>
        <v>6</v>
      </c>
      <c r="B18" s="2">
        <v>81</v>
      </c>
      <c r="G18" s="58">
        <f t="shared" si="0"/>
      </c>
      <c r="I18" s="2"/>
      <c r="J18" s="2"/>
      <c r="K18" s="2"/>
      <c r="L18" s="2"/>
      <c r="M18" s="2"/>
      <c r="N18" s="58">
        <f t="shared" si="1"/>
      </c>
      <c r="P18" s="2"/>
      <c r="Q18" s="2"/>
      <c r="R18" s="2"/>
      <c r="S18" s="2"/>
      <c r="T18" s="2"/>
      <c r="U18" s="58">
        <f t="shared" si="2"/>
      </c>
      <c r="W18" s="2"/>
      <c r="X18" s="2"/>
      <c r="Y18" s="2"/>
      <c r="Z18" s="2"/>
      <c r="AA18" s="2"/>
      <c r="AB18" s="58">
        <f t="shared" si="3"/>
      </c>
      <c r="AD18" s="7"/>
      <c r="AE18" s="2"/>
      <c r="AF18" s="2"/>
      <c r="AG18" s="2"/>
      <c r="AH18" s="2"/>
      <c r="AI18" s="58">
        <f t="shared" si="4"/>
      </c>
      <c r="AJ18" s="15"/>
      <c r="AK18" s="7"/>
      <c r="AL18" s="2"/>
      <c r="AM18" s="2"/>
      <c r="AN18" s="2"/>
      <c r="AO18" s="2"/>
      <c r="AP18" s="58">
        <f t="shared" si="5"/>
      </c>
      <c r="AQ18" s="15"/>
      <c r="AR18" s="7"/>
    </row>
    <row r="19" spans="1:82" s="11" customFormat="1" ht="30" customHeight="1">
      <c r="A19" s="8">
        <f t="shared" si="6"/>
        <v>7</v>
      </c>
      <c r="B19" s="9">
        <v>70</v>
      </c>
      <c r="C19" s="9"/>
      <c r="D19" s="9"/>
      <c r="E19" s="9"/>
      <c r="F19" s="9"/>
      <c r="G19" s="57">
        <f t="shared" si="0"/>
      </c>
      <c r="H19" s="17"/>
      <c r="I19" s="9"/>
      <c r="J19" s="9"/>
      <c r="K19" s="9"/>
      <c r="L19" s="9"/>
      <c r="M19" s="9"/>
      <c r="N19" s="57">
        <f t="shared" si="1"/>
      </c>
      <c r="O19" s="17">
        <v>3.1</v>
      </c>
      <c r="P19" s="9">
        <v>9.23</v>
      </c>
      <c r="Q19" s="9"/>
      <c r="R19" s="9"/>
      <c r="S19" s="9"/>
      <c r="T19" s="9"/>
      <c r="U19" s="57">
        <f t="shared" si="2"/>
      </c>
      <c r="V19" s="17"/>
      <c r="W19" s="9"/>
      <c r="X19" s="9"/>
      <c r="Y19" s="9"/>
      <c r="Z19" s="9"/>
      <c r="AA19" s="9"/>
      <c r="AB19" s="57">
        <f t="shared" si="3"/>
      </c>
      <c r="AC19" s="17"/>
      <c r="AD19" s="10"/>
      <c r="AE19" s="9"/>
      <c r="AF19" s="9"/>
      <c r="AG19" s="9"/>
      <c r="AH19" s="9"/>
      <c r="AI19" s="57">
        <f t="shared" si="4"/>
      </c>
      <c r="AJ19" s="17"/>
      <c r="AK19" s="10"/>
      <c r="AL19" s="9"/>
      <c r="AM19" s="9"/>
      <c r="AN19" s="9"/>
      <c r="AO19" s="9"/>
      <c r="AP19" s="57">
        <f t="shared" si="5"/>
      </c>
      <c r="AQ19" s="17"/>
      <c r="AR19" s="10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44" ht="30" customHeight="1">
      <c r="A20" s="6">
        <f t="shared" si="6"/>
        <v>8</v>
      </c>
      <c r="B20" s="2">
        <v>70</v>
      </c>
      <c r="C20" s="2">
        <v>12.43</v>
      </c>
      <c r="D20" s="2">
        <v>94</v>
      </c>
      <c r="E20" s="2">
        <v>16</v>
      </c>
      <c r="F20" s="2">
        <v>45</v>
      </c>
      <c r="G20" s="58">
        <f t="shared" si="0"/>
        <v>14.123</v>
      </c>
      <c r="H20" s="18"/>
      <c r="I20" s="2">
        <v>30.55</v>
      </c>
      <c r="J20" s="2"/>
      <c r="K20" s="2"/>
      <c r="L20" s="2"/>
      <c r="M20" s="2"/>
      <c r="N20" s="58">
        <f t="shared" si="1"/>
      </c>
      <c r="O20" s="18"/>
      <c r="P20" s="2"/>
      <c r="Q20" s="2"/>
      <c r="R20" s="2"/>
      <c r="S20" s="2"/>
      <c r="T20" s="2"/>
      <c r="U20" s="58">
        <f t="shared" si="2"/>
      </c>
      <c r="V20" s="18"/>
      <c r="W20" s="2"/>
      <c r="X20" s="2"/>
      <c r="Y20" s="2"/>
      <c r="Z20" s="2"/>
      <c r="AA20" s="2"/>
      <c r="AB20" s="58">
        <f t="shared" si="3"/>
      </c>
      <c r="AC20" s="18"/>
      <c r="AD20" s="7"/>
      <c r="AE20" s="2"/>
      <c r="AF20" s="2"/>
      <c r="AG20" s="2"/>
      <c r="AH20" s="2"/>
      <c r="AI20" s="58">
        <f t="shared" si="4"/>
      </c>
      <c r="AJ20" s="18"/>
      <c r="AK20" s="7"/>
      <c r="AL20" s="2"/>
      <c r="AM20" s="2"/>
      <c r="AN20" s="2"/>
      <c r="AO20" s="2"/>
      <c r="AP20" s="58">
        <f t="shared" si="5"/>
      </c>
      <c r="AQ20" s="18"/>
      <c r="AR20" s="7"/>
    </row>
    <row r="21" spans="1:82" s="11" customFormat="1" ht="30" customHeight="1">
      <c r="A21" s="8">
        <f t="shared" si="6"/>
        <v>9</v>
      </c>
      <c r="B21" s="9">
        <v>59</v>
      </c>
      <c r="C21" s="9"/>
      <c r="D21" s="9"/>
      <c r="E21" s="9"/>
      <c r="F21" s="9"/>
      <c r="G21" s="57">
        <f t="shared" si="0"/>
      </c>
      <c r="H21" s="17"/>
      <c r="I21" s="9"/>
      <c r="J21" s="9"/>
      <c r="K21" s="9"/>
      <c r="L21" s="9"/>
      <c r="M21" s="9"/>
      <c r="N21" s="57">
        <f t="shared" si="1"/>
      </c>
      <c r="O21" s="17"/>
      <c r="P21" s="9"/>
      <c r="Q21" s="9"/>
      <c r="R21" s="9"/>
      <c r="S21" s="9"/>
      <c r="T21" s="9"/>
      <c r="U21" s="57">
        <f t="shared" si="2"/>
      </c>
      <c r="V21" s="17"/>
      <c r="W21" s="9"/>
      <c r="X21" s="9"/>
      <c r="Y21" s="9"/>
      <c r="Z21" s="9"/>
      <c r="AA21" s="9"/>
      <c r="AB21" s="57">
        <f t="shared" si="3"/>
      </c>
      <c r="AC21" s="17"/>
      <c r="AD21" s="10"/>
      <c r="AE21" s="9"/>
      <c r="AF21" s="9"/>
      <c r="AG21" s="9"/>
      <c r="AH21" s="9"/>
      <c r="AI21" s="57">
        <f t="shared" si="4"/>
      </c>
      <c r="AJ21" s="17"/>
      <c r="AK21" s="10"/>
      <c r="AL21" s="9"/>
      <c r="AM21" s="9"/>
      <c r="AN21" s="9"/>
      <c r="AO21" s="9"/>
      <c r="AP21" s="57">
        <f t="shared" si="5"/>
      </c>
      <c r="AQ21" s="17"/>
      <c r="AR21" s="10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1:44" ht="30" customHeight="1">
      <c r="A22" s="6">
        <f t="shared" si="6"/>
        <v>10</v>
      </c>
      <c r="B22" s="2">
        <v>56</v>
      </c>
      <c r="C22" s="2"/>
      <c r="D22" s="2"/>
      <c r="E22" s="2"/>
      <c r="F22" s="2"/>
      <c r="G22" s="58">
        <f t="shared" si="0"/>
      </c>
      <c r="H22" s="18">
        <v>3.75</v>
      </c>
      <c r="I22" s="2">
        <v>9.23</v>
      </c>
      <c r="J22" s="2"/>
      <c r="K22" s="2"/>
      <c r="L22" s="2"/>
      <c r="M22" s="2"/>
      <c r="N22" s="58">
        <f t="shared" si="1"/>
      </c>
      <c r="O22" s="18"/>
      <c r="P22" s="2"/>
      <c r="Q22" s="2"/>
      <c r="R22" s="2"/>
      <c r="S22" s="2"/>
      <c r="T22" s="2"/>
      <c r="U22" s="58">
        <f t="shared" si="2"/>
      </c>
      <c r="V22" s="18"/>
      <c r="W22" s="2"/>
      <c r="X22" s="2"/>
      <c r="Y22" s="2"/>
      <c r="Z22" s="2"/>
      <c r="AA22" s="2"/>
      <c r="AB22" s="58">
        <f t="shared" si="3"/>
      </c>
      <c r="AC22" s="18"/>
      <c r="AD22" s="7"/>
      <c r="AE22" s="2"/>
      <c r="AF22" s="2"/>
      <c r="AG22" s="2"/>
      <c r="AH22" s="2"/>
      <c r="AI22" s="58">
        <f t="shared" si="4"/>
      </c>
      <c r="AJ22" s="18"/>
      <c r="AK22" s="7"/>
      <c r="AL22" s="2"/>
      <c r="AM22" s="2"/>
      <c r="AN22" s="2"/>
      <c r="AO22" s="2"/>
      <c r="AP22" s="58">
        <f t="shared" si="5"/>
      </c>
      <c r="AQ22" s="18"/>
      <c r="AR22" s="7"/>
    </row>
    <row r="23" spans="1:82" s="11" customFormat="1" ht="30" customHeight="1">
      <c r="A23" s="8">
        <f t="shared" si="6"/>
        <v>11</v>
      </c>
      <c r="B23" s="9">
        <v>65</v>
      </c>
      <c r="C23" s="9"/>
      <c r="D23" s="9"/>
      <c r="E23" s="9"/>
      <c r="F23" s="9"/>
      <c r="G23" s="57">
        <f t="shared" si="0"/>
      </c>
      <c r="H23" s="17">
        <v>1.44</v>
      </c>
      <c r="I23" s="9">
        <v>0</v>
      </c>
      <c r="J23" s="9"/>
      <c r="K23" s="9"/>
      <c r="L23" s="9"/>
      <c r="M23" s="9"/>
      <c r="N23" s="57">
        <f t="shared" si="1"/>
      </c>
      <c r="O23" s="17">
        <v>1.7</v>
      </c>
      <c r="P23" s="9">
        <v>0</v>
      </c>
      <c r="Q23" s="9"/>
      <c r="R23" s="9"/>
      <c r="S23" s="9"/>
      <c r="T23" s="9"/>
      <c r="U23" s="57">
        <f t="shared" si="2"/>
      </c>
      <c r="V23" s="17"/>
      <c r="W23" s="9"/>
      <c r="X23" s="9"/>
      <c r="Y23" s="9"/>
      <c r="Z23" s="9"/>
      <c r="AA23" s="9"/>
      <c r="AB23" s="57">
        <f t="shared" si="3"/>
      </c>
      <c r="AC23" s="17"/>
      <c r="AD23" s="10"/>
      <c r="AE23" s="9"/>
      <c r="AF23" s="9"/>
      <c r="AG23" s="9"/>
      <c r="AH23" s="9"/>
      <c r="AI23" s="57">
        <f t="shared" si="4"/>
      </c>
      <c r="AJ23" s="17"/>
      <c r="AK23" s="10"/>
      <c r="AL23" s="9"/>
      <c r="AM23" s="9"/>
      <c r="AN23" s="9"/>
      <c r="AO23" s="9"/>
      <c r="AP23" s="57">
        <f t="shared" si="5"/>
      </c>
      <c r="AQ23" s="17"/>
      <c r="AR23" s="10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44" ht="30" customHeight="1">
      <c r="A24" s="6">
        <f t="shared" si="6"/>
        <v>12</v>
      </c>
      <c r="B24" s="2">
        <v>95</v>
      </c>
      <c r="C24" s="2"/>
      <c r="D24" s="2"/>
      <c r="E24" s="2"/>
      <c r="F24" s="2"/>
      <c r="G24" s="58">
        <f t="shared" si="0"/>
      </c>
      <c r="H24" s="18"/>
      <c r="I24" s="2"/>
      <c r="J24" s="2"/>
      <c r="K24" s="2"/>
      <c r="L24" s="2"/>
      <c r="M24" s="2"/>
      <c r="N24" s="58">
        <f t="shared" si="1"/>
      </c>
      <c r="O24" s="18"/>
      <c r="P24" s="2"/>
      <c r="Q24" s="2"/>
      <c r="R24" s="2"/>
      <c r="S24" s="2"/>
      <c r="T24" s="2"/>
      <c r="U24" s="58">
        <f t="shared" si="2"/>
      </c>
      <c r="V24" s="18"/>
      <c r="W24" s="2"/>
      <c r="X24" s="2"/>
      <c r="Y24" s="2"/>
      <c r="Z24" s="2"/>
      <c r="AA24" s="2"/>
      <c r="AB24" s="58">
        <f t="shared" si="3"/>
      </c>
      <c r="AC24" s="18"/>
      <c r="AD24" s="7"/>
      <c r="AE24" s="2"/>
      <c r="AF24" s="2"/>
      <c r="AG24" s="2"/>
      <c r="AH24" s="2"/>
      <c r="AI24" s="58">
        <f t="shared" si="4"/>
      </c>
      <c r="AJ24" s="18"/>
      <c r="AK24" s="7"/>
      <c r="AL24" s="2"/>
      <c r="AM24" s="2"/>
      <c r="AN24" s="2"/>
      <c r="AO24" s="2"/>
      <c r="AP24" s="58">
        <f t="shared" si="5"/>
      </c>
      <c r="AQ24" s="18"/>
      <c r="AR24" s="7"/>
    </row>
    <row r="25" spans="1:82" s="11" customFormat="1" ht="30" customHeight="1">
      <c r="A25" s="8">
        <f t="shared" si="6"/>
        <v>13</v>
      </c>
      <c r="B25" s="9">
        <v>101</v>
      </c>
      <c r="C25" s="9"/>
      <c r="D25" s="9"/>
      <c r="E25" s="9"/>
      <c r="F25" s="9"/>
      <c r="G25" s="57">
        <f t="shared" si="0"/>
      </c>
      <c r="H25" s="17"/>
      <c r="I25" s="9"/>
      <c r="J25" s="9"/>
      <c r="K25" s="9"/>
      <c r="L25" s="9"/>
      <c r="M25" s="9"/>
      <c r="N25" s="57">
        <f t="shared" si="1"/>
      </c>
      <c r="O25" s="17"/>
      <c r="P25" s="9"/>
      <c r="Q25" s="9"/>
      <c r="R25" s="9"/>
      <c r="S25" s="9"/>
      <c r="T25" s="9"/>
      <c r="U25" s="57">
        <f t="shared" si="2"/>
      </c>
      <c r="V25" s="17"/>
      <c r="W25" s="9"/>
      <c r="X25" s="9"/>
      <c r="Y25" s="9"/>
      <c r="Z25" s="9"/>
      <c r="AA25" s="9"/>
      <c r="AB25" s="57">
        <f t="shared" si="3"/>
      </c>
      <c r="AC25" s="17"/>
      <c r="AD25" s="10"/>
      <c r="AE25" s="9"/>
      <c r="AF25" s="9"/>
      <c r="AG25" s="9"/>
      <c r="AH25" s="9"/>
      <c r="AI25" s="57">
        <f t="shared" si="4"/>
      </c>
      <c r="AJ25" s="17"/>
      <c r="AK25" s="10"/>
      <c r="AL25" s="9"/>
      <c r="AM25" s="9"/>
      <c r="AN25" s="9"/>
      <c r="AO25" s="9"/>
      <c r="AP25" s="57">
        <f t="shared" si="5"/>
      </c>
      <c r="AQ25" s="17"/>
      <c r="AR25" s="10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44" ht="30" customHeight="1">
      <c r="A26" s="6">
        <f t="shared" si="6"/>
        <v>14</v>
      </c>
      <c r="B26" s="2">
        <v>106</v>
      </c>
      <c r="C26" s="2"/>
      <c r="D26" s="2"/>
      <c r="E26" s="2"/>
      <c r="F26" s="2"/>
      <c r="G26" s="58">
        <f t="shared" si="0"/>
      </c>
      <c r="H26" s="18"/>
      <c r="I26" s="2"/>
      <c r="J26" s="2"/>
      <c r="K26" s="2"/>
      <c r="L26" s="2"/>
      <c r="M26" s="2"/>
      <c r="N26" s="58">
        <f t="shared" si="1"/>
      </c>
      <c r="O26" s="18"/>
      <c r="P26" s="2"/>
      <c r="Q26" s="2"/>
      <c r="R26" s="2"/>
      <c r="S26" s="2"/>
      <c r="T26" s="2"/>
      <c r="U26" s="58">
        <f t="shared" si="2"/>
      </c>
      <c r="V26" s="18"/>
      <c r="W26" s="2"/>
      <c r="X26" s="2"/>
      <c r="Y26" s="2"/>
      <c r="Z26" s="2"/>
      <c r="AA26" s="2"/>
      <c r="AB26" s="58">
        <f t="shared" si="3"/>
      </c>
      <c r="AC26" s="18"/>
      <c r="AD26" s="7"/>
      <c r="AE26" s="2"/>
      <c r="AF26" s="2"/>
      <c r="AG26" s="2"/>
      <c r="AH26" s="2"/>
      <c r="AI26" s="58">
        <f t="shared" si="4"/>
      </c>
      <c r="AJ26" s="18"/>
      <c r="AK26" s="7"/>
      <c r="AL26" s="2"/>
      <c r="AM26" s="2"/>
      <c r="AN26" s="2"/>
      <c r="AO26" s="2"/>
      <c r="AP26" s="58">
        <f t="shared" si="5"/>
      </c>
      <c r="AQ26" s="18"/>
      <c r="AR26" s="7"/>
    </row>
    <row r="27" spans="1:82" s="11" customFormat="1" ht="30" customHeight="1">
      <c r="A27" s="8">
        <f t="shared" si="6"/>
        <v>15</v>
      </c>
      <c r="B27" s="9">
        <v>96</v>
      </c>
      <c r="C27" s="9"/>
      <c r="D27" s="9"/>
      <c r="E27" s="9"/>
      <c r="F27" s="9"/>
      <c r="G27" s="57">
        <f t="shared" si="0"/>
      </c>
      <c r="H27" s="17"/>
      <c r="I27" s="9"/>
      <c r="J27" s="9"/>
      <c r="K27" s="9"/>
      <c r="L27" s="9"/>
      <c r="M27" s="9"/>
      <c r="N27" s="57">
        <f t="shared" si="1"/>
      </c>
      <c r="O27" s="17"/>
      <c r="P27" s="9"/>
      <c r="Q27" s="9"/>
      <c r="R27" s="9"/>
      <c r="S27" s="9"/>
      <c r="T27" s="9"/>
      <c r="U27" s="57">
        <f t="shared" si="2"/>
      </c>
      <c r="V27" s="17"/>
      <c r="W27" s="9"/>
      <c r="X27" s="9"/>
      <c r="Y27" s="9"/>
      <c r="Z27" s="9"/>
      <c r="AA27" s="9"/>
      <c r="AB27" s="57">
        <f t="shared" si="3"/>
      </c>
      <c r="AC27" s="17"/>
      <c r="AD27" s="10"/>
      <c r="AE27" s="9"/>
      <c r="AF27" s="9"/>
      <c r="AG27" s="9"/>
      <c r="AH27" s="9"/>
      <c r="AI27" s="57">
        <f t="shared" si="4"/>
      </c>
      <c r="AJ27" s="17"/>
      <c r="AK27" s="10"/>
      <c r="AL27" s="9"/>
      <c r="AM27" s="9"/>
      <c r="AN27" s="9"/>
      <c r="AO27" s="9"/>
      <c r="AP27" s="57">
        <f t="shared" si="5"/>
      </c>
      <c r="AQ27" s="17"/>
      <c r="AR27" s="10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44" ht="30" customHeight="1">
      <c r="A28" s="6">
        <f t="shared" si="6"/>
        <v>16</v>
      </c>
      <c r="B28" s="2">
        <v>88</v>
      </c>
      <c r="C28" s="2"/>
      <c r="D28" s="2"/>
      <c r="E28" s="2"/>
      <c r="F28" s="2"/>
      <c r="G28" s="58">
        <f t="shared" si="0"/>
      </c>
      <c r="H28" s="18">
        <v>1.95</v>
      </c>
      <c r="I28" s="2">
        <v>0</v>
      </c>
      <c r="J28" s="2"/>
      <c r="K28" s="2"/>
      <c r="L28" s="2"/>
      <c r="M28" s="2"/>
      <c r="N28" s="58">
        <f t="shared" si="1"/>
      </c>
      <c r="O28" s="18"/>
      <c r="P28" s="2"/>
      <c r="Q28" s="2"/>
      <c r="R28" s="2"/>
      <c r="S28" s="2"/>
      <c r="T28" s="2"/>
      <c r="U28" s="58">
        <f t="shared" si="2"/>
      </c>
      <c r="V28" s="18"/>
      <c r="W28" s="2"/>
      <c r="X28" s="2"/>
      <c r="Y28" s="2"/>
      <c r="Z28" s="2"/>
      <c r="AA28" s="2"/>
      <c r="AB28" s="58">
        <f t="shared" si="3"/>
      </c>
      <c r="AC28" s="18"/>
      <c r="AD28" s="7"/>
      <c r="AE28" s="2"/>
      <c r="AF28" s="2"/>
      <c r="AG28" s="2"/>
      <c r="AH28" s="2"/>
      <c r="AI28" s="58">
        <f t="shared" si="4"/>
      </c>
      <c r="AJ28" s="18"/>
      <c r="AK28" s="7"/>
      <c r="AL28" s="2"/>
      <c r="AM28" s="2"/>
      <c r="AN28" s="2"/>
      <c r="AO28" s="2"/>
      <c r="AP28" s="58">
        <f t="shared" si="5"/>
      </c>
      <c r="AQ28" s="18"/>
      <c r="AR28" s="7"/>
    </row>
    <row r="29" spans="1:82" s="11" customFormat="1" ht="30" customHeight="1">
      <c r="A29" s="8">
        <f t="shared" si="6"/>
        <v>17</v>
      </c>
      <c r="B29" s="9">
        <v>109</v>
      </c>
      <c r="C29" s="9"/>
      <c r="D29" s="9"/>
      <c r="E29" s="9"/>
      <c r="F29" s="9"/>
      <c r="G29" s="57">
        <f t="shared" si="0"/>
      </c>
      <c r="H29" s="17"/>
      <c r="I29" s="9"/>
      <c r="J29" s="9"/>
      <c r="K29" s="9"/>
      <c r="L29" s="9"/>
      <c r="M29" s="9"/>
      <c r="N29" s="57">
        <f t="shared" si="1"/>
      </c>
      <c r="O29" s="17"/>
      <c r="P29" s="9"/>
      <c r="Q29" s="9"/>
      <c r="R29" s="9"/>
      <c r="S29" s="9"/>
      <c r="T29" s="9"/>
      <c r="U29" s="57">
        <f t="shared" si="2"/>
      </c>
      <c r="V29" s="17"/>
      <c r="W29" s="9"/>
      <c r="X29" s="9"/>
      <c r="Y29" s="9"/>
      <c r="Z29" s="9"/>
      <c r="AA29" s="9"/>
      <c r="AB29" s="57">
        <f t="shared" si="3"/>
      </c>
      <c r="AC29" s="17"/>
      <c r="AD29" s="10"/>
      <c r="AE29" s="9"/>
      <c r="AF29" s="9"/>
      <c r="AG29" s="9"/>
      <c r="AH29" s="9"/>
      <c r="AI29" s="57">
        <f t="shared" si="4"/>
      </c>
      <c r="AJ29" s="17"/>
      <c r="AK29" s="10"/>
      <c r="AL29" s="9"/>
      <c r="AM29" s="9"/>
      <c r="AN29" s="9"/>
      <c r="AO29" s="9"/>
      <c r="AP29" s="57">
        <f t="shared" si="5"/>
      </c>
      <c r="AQ29" s="17"/>
      <c r="AR29" s="10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44" ht="30" customHeight="1">
      <c r="A30" s="6">
        <f t="shared" si="6"/>
        <v>18</v>
      </c>
      <c r="B30" s="2">
        <v>110</v>
      </c>
      <c r="C30" s="2"/>
      <c r="D30" s="2"/>
      <c r="E30" s="2"/>
      <c r="F30" s="2"/>
      <c r="G30" s="58">
        <f t="shared" si="0"/>
      </c>
      <c r="H30" s="18"/>
      <c r="I30" s="2"/>
      <c r="J30" s="2"/>
      <c r="K30" s="2"/>
      <c r="L30" s="2"/>
      <c r="M30" s="2"/>
      <c r="N30" s="58">
        <f t="shared" si="1"/>
      </c>
      <c r="O30" s="18"/>
      <c r="P30" s="2"/>
      <c r="Q30" s="2"/>
      <c r="R30" s="2"/>
      <c r="S30" s="2"/>
      <c r="T30" s="2"/>
      <c r="U30" s="58">
        <f t="shared" si="2"/>
      </c>
      <c r="V30" s="18"/>
      <c r="W30" s="2"/>
      <c r="X30" s="2"/>
      <c r="Y30" s="2"/>
      <c r="Z30" s="2"/>
      <c r="AA30" s="2"/>
      <c r="AB30" s="58">
        <f t="shared" si="3"/>
      </c>
      <c r="AC30" s="18"/>
      <c r="AD30" s="7"/>
      <c r="AE30" s="2"/>
      <c r="AF30" s="2"/>
      <c r="AG30" s="2"/>
      <c r="AH30" s="2"/>
      <c r="AI30" s="58">
        <f t="shared" si="4"/>
      </c>
      <c r="AJ30" s="18"/>
      <c r="AK30" s="7"/>
      <c r="AL30" s="2"/>
      <c r="AM30" s="2"/>
      <c r="AN30" s="2"/>
      <c r="AO30" s="2"/>
      <c r="AP30" s="58">
        <f t="shared" si="5"/>
      </c>
      <c r="AQ30" s="18"/>
      <c r="AR30" s="7"/>
    </row>
    <row r="31" spans="1:82" s="11" customFormat="1" ht="30" customHeight="1">
      <c r="A31" s="8">
        <f t="shared" si="6"/>
        <v>19</v>
      </c>
      <c r="B31" s="9">
        <v>110</v>
      </c>
      <c r="C31" s="9"/>
      <c r="D31" s="9"/>
      <c r="E31" s="9"/>
      <c r="F31" s="9"/>
      <c r="G31" s="57">
        <f t="shared" si="0"/>
      </c>
      <c r="H31" s="17"/>
      <c r="I31" s="9"/>
      <c r="J31" s="9"/>
      <c r="K31" s="9"/>
      <c r="L31" s="9"/>
      <c r="M31" s="9"/>
      <c r="N31" s="57">
        <f t="shared" si="1"/>
      </c>
      <c r="O31" s="17"/>
      <c r="P31" s="9"/>
      <c r="Q31" s="9"/>
      <c r="R31" s="9"/>
      <c r="S31" s="9"/>
      <c r="T31" s="9"/>
      <c r="U31" s="57">
        <f t="shared" si="2"/>
      </c>
      <c r="V31" s="17"/>
      <c r="W31" s="9"/>
      <c r="X31" s="9"/>
      <c r="Y31" s="9"/>
      <c r="Z31" s="9"/>
      <c r="AA31" s="9"/>
      <c r="AB31" s="57">
        <f t="shared" si="3"/>
      </c>
      <c r="AC31" s="17"/>
      <c r="AD31" s="10"/>
      <c r="AE31" s="9"/>
      <c r="AF31" s="9"/>
      <c r="AG31" s="9"/>
      <c r="AH31" s="9"/>
      <c r="AI31" s="57">
        <f t="shared" si="4"/>
      </c>
      <c r="AJ31" s="17"/>
      <c r="AK31" s="10"/>
      <c r="AL31" s="9"/>
      <c r="AM31" s="9"/>
      <c r="AN31" s="9"/>
      <c r="AO31" s="9"/>
      <c r="AP31" s="57">
        <f t="shared" si="5"/>
      </c>
      <c r="AQ31" s="17"/>
      <c r="AR31" s="10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44" ht="30" customHeight="1">
      <c r="A32" s="6">
        <f t="shared" si="6"/>
        <v>20</v>
      </c>
      <c r="B32" s="2">
        <v>109</v>
      </c>
      <c r="C32" s="2"/>
      <c r="D32" s="2"/>
      <c r="E32" s="2"/>
      <c r="F32" s="2"/>
      <c r="G32" s="58">
        <f t="shared" si="0"/>
      </c>
      <c r="H32" s="18"/>
      <c r="I32" s="2"/>
      <c r="J32" s="2"/>
      <c r="K32" s="2"/>
      <c r="L32" s="2"/>
      <c r="M32" s="2"/>
      <c r="N32" s="58">
        <f t="shared" si="1"/>
      </c>
      <c r="O32" s="18"/>
      <c r="P32" s="2"/>
      <c r="Q32" s="2"/>
      <c r="R32" s="2"/>
      <c r="S32" s="2"/>
      <c r="T32" s="2"/>
      <c r="U32" s="58">
        <f t="shared" si="2"/>
      </c>
      <c r="V32" s="18"/>
      <c r="W32" s="2"/>
      <c r="X32" s="2"/>
      <c r="Y32" s="2"/>
      <c r="Z32" s="2"/>
      <c r="AA32" s="2"/>
      <c r="AB32" s="58">
        <f t="shared" si="3"/>
      </c>
      <c r="AC32" s="18"/>
      <c r="AD32" s="7"/>
      <c r="AE32" s="2"/>
      <c r="AF32" s="2"/>
      <c r="AG32" s="2"/>
      <c r="AH32" s="2"/>
      <c r="AI32" s="58">
        <f t="shared" si="4"/>
      </c>
      <c r="AJ32" s="18"/>
      <c r="AK32" s="7"/>
      <c r="AL32" s="2"/>
      <c r="AM32" s="2"/>
      <c r="AN32" s="2"/>
      <c r="AO32" s="2"/>
      <c r="AP32" s="58">
        <f t="shared" si="5"/>
      </c>
      <c r="AQ32" s="18"/>
      <c r="AR32" s="7"/>
    </row>
    <row r="33" spans="1:82" s="11" customFormat="1" ht="30" customHeight="1">
      <c r="A33" s="8">
        <f t="shared" si="6"/>
        <v>21</v>
      </c>
      <c r="B33" s="9">
        <v>111</v>
      </c>
      <c r="G33" s="57">
        <f t="shared" si="0"/>
      </c>
      <c r="I33" s="9"/>
      <c r="J33" s="9"/>
      <c r="K33" s="9"/>
      <c r="L33" s="9"/>
      <c r="M33" s="9"/>
      <c r="N33" s="57">
        <f t="shared" si="1"/>
      </c>
      <c r="P33" s="9"/>
      <c r="Q33" s="9"/>
      <c r="R33" s="9"/>
      <c r="S33" s="9"/>
      <c r="T33" s="9"/>
      <c r="U33" s="57">
        <f t="shared" si="2"/>
      </c>
      <c r="W33" s="9"/>
      <c r="X33" s="9"/>
      <c r="Y33" s="9"/>
      <c r="Z33" s="9"/>
      <c r="AA33" s="9"/>
      <c r="AB33" s="57">
        <f t="shared" si="3"/>
      </c>
      <c r="AD33" s="10"/>
      <c r="AE33" s="9"/>
      <c r="AF33" s="9"/>
      <c r="AG33" s="9"/>
      <c r="AH33" s="9"/>
      <c r="AI33" s="57">
        <f t="shared" si="4"/>
      </c>
      <c r="AK33" s="10"/>
      <c r="AL33" s="9"/>
      <c r="AM33" s="9"/>
      <c r="AN33" s="9"/>
      <c r="AO33" s="9"/>
      <c r="AP33" s="57">
        <f t="shared" si="5"/>
      </c>
      <c r="AR33" s="10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44" ht="30" customHeight="1">
      <c r="A34" s="6">
        <f t="shared" si="6"/>
        <v>22</v>
      </c>
      <c r="B34" s="2">
        <v>114</v>
      </c>
      <c r="C34" s="2"/>
      <c r="D34" s="2"/>
      <c r="E34" s="2"/>
      <c r="F34" s="2"/>
      <c r="G34" s="58">
        <f t="shared" si="0"/>
      </c>
      <c r="H34" s="18"/>
      <c r="I34" s="2"/>
      <c r="J34" s="2"/>
      <c r="K34" s="2"/>
      <c r="L34" s="2"/>
      <c r="M34" s="2"/>
      <c r="N34" s="58">
        <f t="shared" si="1"/>
      </c>
      <c r="O34" s="18"/>
      <c r="P34" s="2"/>
      <c r="Q34" s="2"/>
      <c r="R34" s="2"/>
      <c r="S34" s="2"/>
      <c r="T34" s="2"/>
      <c r="U34" s="58">
        <f t="shared" si="2"/>
      </c>
      <c r="V34" s="18"/>
      <c r="W34" s="2"/>
      <c r="X34" s="2"/>
      <c r="Y34" s="2"/>
      <c r="Z34" s="2"/>
      <c r="AA34" s="2"/>
      <c r="AB34" s="58">
        <f t="shared" si="3"/>
      </c>
      <c r="AC34" s="18"/>
      <c r="AD34" s="7"/>
      <c r="AE34" s="2"/>
      <c r="AF34" s="2"/>
      <c r="AG34" s="2"/>
      <c r="AH34" s="2"/>
      <c r="AI34" s="58">
        <f t="shared" si="4"/>
      </c>
      <c r="AJ34" s="18"/>
      <c r="AK34" s="7"/>
      <c r="AL34" s="2"/>
      <c r="AM34" s="2"/>
      <c r="AN34" s="2"/>
      <c r="AO34" s="2"/>
      <c r="AP34" s="58">
        <f t="shared" si="5"/>
      </c>
      <c r="AQ34" s="18"/>
      <c r="AR34" s="7"/>
    </row>
    <row r="35" spans="1:82" s="11" customFormat="1" ht="30" customHeight="1">
      <c r="A35" s="8">
        <f t="shared" si="6"/>
        <v>23</v>
      </c>
      <c r="B35" s="9">
        <v>110</v>
      </c>
      <c r="C35" s="9"/>
      <c r="D35" s="9"/>
      <c r="E35" s="9"/>
      <c r="F35" s="9"/>
      <c r="G35" s="57">
        <f t="shared" si="0"/>
      </c>
      <c r="H35" s="17"/>
      <c r="I35" s="9"/>
      <c r="J35" s="9"/>
      <c r="K35" s="9"/>
      <c r="L35" s="9"/>
      <c r="M35" s="9"/>
      <c r="N35" s="57">
        <f t="shared" si="1"/>
      </c>
      <c r="O35" s="17"/>
      <c r="P35" s="9"/>
      <c r="Q35" s="9"/>
      <c r="R35" s="9"/>
      <c r="S35" s="9"/>
      <c r="T35" s="9"/>
      <c r="U35" s="57">
        <f t="shared" si="2"/>
      </c>
      <c r="V35" s="17"/>
      <c r="W35" s="9"/>
      <c r="X35" s="9"/>
      <c r="Y35" s="9"/>
      <c r="Z35" s="9"/>
      <c r="AA35" s="9"/>
      <c r="AB35" s="57">
        <f t="shared" si="3"/>
      </c>
      <c r="AC35" s="17"/>
      <c r="AD35" s="10"/>
      <c r="AE35" s="9"/>
      <c r="AF35" s="9"/>
      <c r="AG35" s="9"/>
      <c r="AH35" s="9"/>
      <c r="AI35" s="57">
        <f t="shared" si="4"/>
      </c>
      <c r="AJ35" s="17"/>
      <c r="AK35" s="10"/>
      <c r="AL35" s="9"/>
      <c r="AM35" s="9"/>
      <c r="AN35" s="9"/>
      <c r="AO35" s="9"/>
      <c r="AP35" s="57">
        <f t="shared" si="5"/>
      </c>
      <c r="AQ35" s="17"/>
      <c r="AR35" s="10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44" ht="30" customHeight="1">
      <c r="A36" s="6">
        <f t="shared" si="6"/>
        <v>24</v>
      </c>
      <c r="B36" s="2">
        <v>100</v>
      </c>
      <c r="C36" s="2"/>
      <c r="D36" s="2"/>
      <c r="E36" s="2"/>
      <c r="F36" s="2"/>
      <c r="G36" s="58">
        <f t="shared" si="0"/>
      </c>
      <c r="H36" s="18"/>
      <c r="I36" s="2"/>
      <c r="J36" s="2"/>
      <c r="K36" s="2"/>
      <c r="L36" s="2"/>
      <c r="M36" s="2"/>
      <c r="N36" s="58">
        <f t="shared" si="1"/>
      </c>
      <c r="O36" s="18"/>
      <c r="P36" s="2"/>
      <c r="Q36" s="2"/>
      <c r="R36" s="2"/>
      <c r="S36" s="2"/>
      <c r="T36" s="2"/>
      <c r="U36" s="58">
        <f t="shared" si="2"/>
      </c>
      <c r="V36" s="18"/>
      <c r="W36" s="2"/>
      <c r="X36" s="2"/>
      <c r="Y36" s="2"/>
      <c r="Z36" s="2"/>
      <c r="AA36" s="2"/>
      <c r="AB36" s="58">
        <f t="shared" si="3"/>
      </c>
      <c r="AC36" s="18"/>
      <c r="AD36" s="7"/>
      <c r="AE36" s="2"/>
      <c r="AF36" s="2"/>
      <c r="AG36" s="2"/>
      <c r="AH36" s="2"/>
      <c r="AI36" s="58">
        <f t="shared" si="4"/>
      </c>
      <c r="AJ36" s="18"/>
      <c r="AK36" s="7"/>
      <c r="AL36" s="2"/>
      <c r="AM36" s="2"/>
      <c r="AN36" s="2"/>
      <c r="AO36" s="2"/>
      <c r="AP36" s="58">
        <f t="shared" si="5"/>
      </c>
      <c r="AQ36" s="18"/>
      <c r="AR36" s="7"/>
    </row>
    <row r="37" spans="1:82" s="11" customFormat="1" ht="30" customHeight="1">
      <c r="A37" s="8">
        <f t="shared" si="6"/>
        <v>25</v>
      </c>
      <c r="B37" s="9">
        <v>102</v>
      </c>
      <c r="C37" s="9"/>
      <c r="D37" s="9"/>
      <c r="E37" s="9"/>
      <c r="F37" s="9"/>
      <c r="G37" s="57">
        <f t="shared" si="0"/>
      </c>
      <c r="H37" s="17"/>
      <c r="I37" s="9"/>
      <c r="J37" s="9"/>
      <c r="K37" s="9"/>
      <c r="L37" s="9"/>
      <c r="M37" s="9"/>
      <c r="N37" s="57">
        <f t="shared" si="1"/>
      </c>
      <c r="O37" s="17"/>
      <c r="P37" s="9"/>
      <c r="Q37" s="9"/>
      <c r="R37" s="9"/>
      <c r="S37" s="9"/>
      <c r="T37" s="9"/>
      <c r="U37" s="57">
        <f t="shared" si="2"/>
      </c>
      <c r="V37" s="17"/>
      <c r="W37" s="9"/>
      <c r="X37" s="9"/>
      <c r="Y37" s="9"/>
      <c r="Z37" s="9"/>
      <c r="AA37" s="9"/>
      <c r="AB37" s="57">
        <f t="shared" si="3"/>
      </c>
      <c r="AC37" s="17"/>
      <c r="AD37" s="10"/>
      <c r="AE37" s="9"/>
      <c r="AF37" s="9"/>
      <c r="AG37" s="9"/>
      <c r="AH37" s="9"/>
      <c r="AI37" s="57">
        <f t="shared" si="4"/>
      </c>
      <c r="AJ37" s="17"/>
      <c r="AK37" s="10"/>
      <c r="AL37" s="9"/>
      <c r="AM37" s="9"/>
      <c r="AN37" s="9"/>
      <c r="AO37" s="9"/>
      <c r="AP37" s="57">
        <f t="shared" si="5"/>
      </c>
      <c r="AQ37" s="17"/>
      <c r="AR37" s="10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</row>
    <row r="38" spans="1:44" ht="30" customHeight="1">
      <c r="A38" s="6">
        <f t="shared" si="6"/>
        <v>26</v>
      </c>
      <c r="B38" s="2">
        <v>98</v>
      </c>
      <c r="C38" s="2"/>
      <c r="D38" s="2"/>
      <c r="E38" s="2"/>
      <c r="F38" s="2"/>
      <c r="G38" s="58">
        <f t="shared" si="0"/>
      </c>
      <c r="H38" s="18"/>
      <c r="I38" s="2"/>
      <c r="J38" s="2"/>
      <c r="K38" s="2"/>
      <c r="L38" s="2"/>
      <c r="M38" s="2"/>
      <c r="N38" s="58">
        <f t="shared" si="1"/>
      </c>
      <c r="O38" s="18"/>
      <c r="P38" s="2"/>
      <c r="Q38" s="2"/>
      <c r="R38" s="2"/>
      <c r="S38" s="2"/>
      <c r="T38" s="2"/>
      <c r="U38" s="58">
        <f t="shared" si="2"/>
      </c>
      <c r="V38" s="18"/>
      <c r="W38" s="2"/>
      <c r="X38" s="2"/>
      <c r="Y38" s="2"/>
      <c r="Z38" s="2"/>
      <c r="AA38" s="2"/>
      <c r="AB38" s="58">
        <f t="shared" si="3"/>
      </c>
      <c r="AC38" s="18"/>
      <c r="AD38" s="7"/>
      <c r="AE38" s="2"/>
      <c r="AF38" s="2"/>
      <c r="AG38" s="2"/>
      <c r="AH38" s="2"/>
      <c r="AI38" s="58">
        <f t="shared" si="4"/>
      </c>
      <c r="AJ38" s="18"/>
      <c r="AK38" s="7"/>
      <c r="AL38" s="2"/>
      <c r="AM38" s="2"/>
      <c r="AN38" s="2"/>
      <c r="AO38" s="2"/>
      <c r="AP38" s="58">
        <f t="shared" si="5"/>
      </c>
      <c r="AQ38" s="18"/>
      <c r="AR38" s="7"/>
    </row>
    <row r="39" spans="1:82" s="11" customFormat="1" ht="30" customHeight="1">
      <c r="A39" s="8">
        <f t="shared" si="6"/>
        <v>27</v>
      </c>
      <c r="B39" s="9">
        <v>91</v>
      </c>
      <c r="C39" s="9"/>
      <c r="D39" s="9"/>
      <c r="E39" s="9"/>
      <c r="F39" s="9"/>
      <c r="G39" s="57">
        <f t="shared" si="0"/>
      </c>
      <c r="H39" s="17"/>
      <c r="I39" s="9"/>
      <c r="J39" s="9"/>
      <c r="K39" s="9"/>
      <c r="L39" s="9"/>
      <c r="M39" s="9"/>
      <c r="N39" s="57">
        <f t="shared" si="1"/>
      </c>
      <c r="O39" s="17"/>
      <c r="P39" s="9"/>
      <c r="Q39" s="9"/>
      <c r="R39" s="9"/>
      <c r="S39" s="9"/>
      <c r="T39" s="9"/>
      <c r="U39" s="57">
        <f t="shared" si="2"/>
      </c>
      <c r="V39" s="17"/>
      <c r="W39" s="9"/>
      <c r="X39" s="9"/>
      <c r="Y39" s="9"/>
      <c r="Z39" s="9"/>
      <c r="AA39" s="9"/>
      <c r="AB39" s="57">
        <f t="shared" si="3"/>
      </c>
      <c r="AC39" s="17"/>
      <c r="AD39" s="10"/>
      <c r="AE39" s="9"/>
      <c r="AF39" s="9"/>
      <c r="AG39" s="9"/>
      <c r="AH39" s="9"/>
      <c r="AI39" s="57">
        <f t="shared" si="4"/>
      </c>
      <c r="AJ39" s="17"/>
      <c r="AK39" s="10"/>
      <c r="AL39" s="9"/>
      <c r="AM39" s="9"/>
      <c r="AN39" s="9"/>
      <c r="AO39" s="9"/>
      <c r="AP39" s="57">
        <f t="shared" si="5"/>
      </c>
      <c r="AQ39" s="17"/>
      <c r="AR39" s="10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</row>
    <row r="40" spans="1:44" ht="30" customHeight="1">
      <c r="A40" s="6">
        <f t="shared" si="6"/>
        <v>28</v>
      </c>
      <c r="B40" s="2">
        <v>83</v>
      </c>
      <c r="C40" s="2"/>
      <c r="D40" s="2"/>
      <c r="E40" s="2"/>
      <c r="F40" s="2"/>
      <c r="G40" s="58">
        <f t="shared" si="0"/>
      </c>
      <c r="H40" s="18"/>
      <c r="I40" s="2"/>
      <c r="J40" s="2"/>
      <c r="K40" s="2"/>
      <c r="L40" s="2"/>
      <c r="M40" s="2"/>
      <c r="N40" s="58">
        <f t="shared" si="1"/>
      </c>
      <c r="O40" s="18"/>
      <c r="P40" s="2"/>
      <c r="Q40" s="2"/>
      <c r="R40" s="2"/>
      <c r="S40" s="2"/>
      <c r="T40" s="2"/>
      <c r="U40" s="58">
        <f t="shared" si="2"/>
      </c>
      <c r="V40" s="18"/>
      <c r="W40" s="2"/>
      <c r="X40" s="2"/>
      <c r="Y40" s="2"/>
      <c r="Z40" s="2"/>
      <c r="AA40" s="2"/>
      <c r="AB40" s="58">
        <f t="shared" si="3"/>
      </c>
      <c r="AC40" s="18"/>
      <c r="AD40" s="7"/>
      <c r="AE40" s="2"/>
      <c r="AF40" s="2"/>
      <c r="AG40" s="2"/>
      <c r="AH40" s="2"/>
      <c r="AI40" s="58">
        <f t="shared" si="4"/>
      </c>
      <c r="AJ40" s="18"/>
      <c r="AK40" s="7"/>
      <c r="AL40" s="2"/>
      <c r="AM40" s="2"/>
      <c r="AN40" s="2"/>
      <c r="AO40" s="2"/>
      <c r="AP40" s="58">
        <f t="shared" si="5"/>
      </c>
      <c r="AQ40" s="18"/>
      <c r="AR40" s="7"/>
    </row>
    <row r="41" spans="1:82" s="11" customFormat="1" ht="30" customHeight="1">
      <c r="A41" s="8">
        <f t="shared" si="6"/>
        <v>29</v>
      </c>
      <c r="B41" s="9">
        <v>76</v>
      </c>
      <c r="C41" s="9"/>
      <c r="D41" s="9"/>
      <c r="E41" s="9"/>
      <c r="F41" s="9"/>
      <c r="G41" s="57">
        <f t="shared" si="0"/>
      </c>
      <c r="H41" s="17"/>
      <c r="I41" s="9"/>
      <c r="J41" s="9"/>
      <c r="K41" s="9"/>
      <c r="L41" s="9"/>
      <c r="M41" s="9"/>
      <c r="N41" s="57">
        <f t="shared" si="1"/>
      </c>
      <c r="O41" s="17"/>
      <c r="P41" s="9"/>
      <c r="Q41" s="9"/>
      <c r="R41" s="9"/>
      <c r="S41" s="9"/>
      <c r="T41" s="9"/>
      <c r="U41" s="57">
        <f t="shared" si="2"/>
      </c>
      <c r="V41" s="17"/>
      <c r="W41" s="9"/>
      <c r="X41" s="9"/>
      <c r="Y41" s="9"/>
      <c r="Z41" s="9"/>
      <c r="AA41" s="9"/>
      <c r="AB41" s="57">
        <f t="shared" si="3"/>
      </c>
      <c r="AC41" s="17"/>
      <c r="AD41" s="10"/>
      <c r="AE41" s="9"/>
      <c r="AF41" s="9"/>
      <c r="AG41" s="9"/>
      <c r="AH41" s="9"/>
      <c r="AI41" s="57">
        <f t="shared" si="4"/>
      </c>
      <c r="AJ41" s="17"/>
      <c r="AK41" s="10"/>
      <c r="AL41" s="9"/>
      <c r="AM41" s="9"/>
      <c r="AN41" s="9"/>
      <c r="AO41" s="9"/>
      <c r="AP41" s="57">
        <f t="shared" si="5"/>
      </c>
      <c r="AQ41" s="17"/>
      <c r="AR41" s="10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</row>
    <row r="42" spans="1:44" ht="30" customHeight="1">
      <c r="A42" s="6">
        <f t="shared" si="6"/>
        <v>30</v>
      </c>
      <c r="B42" s="2">
        <v>72</v>
      </c>
      <c r="C42" s="2"/>
      <c r="D42" s="2"/>
      <c r="E42" s="2"/>
      <c r="F42" s="2"/>
      <c r="G42" s="58">
        <f t="shared" si="0"/>
      </c>
      <c r="H42" s="18"/>
      <c r="I42" s="2"/>
      <c r="J42" s="2"/>
      <c r="K42" s="2"/>
      <c r="L42" s="2"/>
      <c r="M42" s="2"/>
      <c r="N42" s="58">
        <f t="shared" si="1"/>
      </c>
      <c r="O42" s="18"/>
      <c r="P42" s="2"/>
      <c r="Q42" s="2"/>
      <c r="R42" s="2"/>
      <c r="S42" s="2"/>
      <c r="T42" s="2"/>
      <c r="U42" s="58">
        <f t="shared" si="2"/>
      </c>
      <c r="V42" s="18"/>
      <c r="W42" s="2"/>
      <c r="X42" s="2"/>
      <c r="Y42" s="2"/>
      <c r="Z42" s="2"/>
      <c r="AA42" s="2"/>
      <c r="AB42" s="58">
        <f t="shared" si="3"/>
      </c>
      <c r="AC42" s="18"/>
      <c r="AD42" s="7"/>
      <c r="AE42" s="2"/>
      <c r="AF42" s="2"/>
      <c r="AG42" s="2"/>
      <c r="AH42" s="2"/>
      <c r="AI42" s="58">
        <f t="shared" si="4"/>
      </c>
      <c r="AJ42" s="18"/>
      <c r="AK42" s="7"/>
      <c r="AL42" s="2"/>
      <c r="AM42" s="2"/>
      <c r="AN42" s="2"/>
      <c r="AO42" s="2"/>
      <c r="AP42" s="58">
        <f t="shared" si="5"/>
      </c>
      <c r="AQ42" s="18"/>
      <c r="AR42" s="7"/>
    </row>
    <row r="43" spans="1:82" s="11" customFormat="1" ht="30" customHeight="1" thickBot="1">
      <c r="A43" s="8">
        <f t="shared" si="6"/>
        <v>31</v>
      </c>
      <c r="B43" s="9">
        <v>55</v>
      </c>
      <c r="C43" s="9"/>
      <c r="D43" s="9"/>
      <c r="E43" s="9"/>
      <c r="F43" s="9"/>
      <c r="G43" s="57">
        <f t="shared" si="0"/>
      </c>
      <c r="H43" s="17"/>
      <c r="I43" s="9"/>
      <c r="J43" s="9"/>
      <c r="K43" s="9"/>
      <c r="L43" s="9"/>
      <c r="M43" s="9"/>
      <c r="N43" s="57">
        <f t="shared" si="1"/>
      </c>
      <c r="O43" s="17"/>
      <c r="P43" s="9"/>
      <c r="Q43" s="9"/>
      <c r="R43" s="9"/>
      <c r="S43" s="9"/>
      <c r="T43" s="9"/>
      <c r="U43" s="57">
        <f t="shared" si="2"/>
      </c>
      <c r="V43" s="17"/>
      <c r="W43" s="9"/>
      <c r="X43" s="9"/>
      <c r="Y43" s="9"/>
      <c r="Z43" s="9"/>
      <c r="AA43" s="9"/>
      <c r="AB43" s="57">
        <f t="shared" si="3"/>
      </c>
      <c r="AC43" s="17"/>
      <c r="AD43" s="10"/>
      <c r="AE43" s="9"/>
      <c r="AF43" s="9"/>
      <c r="AG43" s="9"/>
      <c r="AH43" s="9"/>
      <c r="AI43" s="57">
        <f t="shared" si="4"/>
      </c>
      <c r="AJ43" s="17"/>
      <c r="AK43" s="10"/>
      <c r="AL43" s="9"/>
      <c r="AM43" s="9"/>
      <c r="AN43" s="9"/>
      <c r="AO43" s="9"/>
      <c r="AP43" s="57">
        <f t="shared" si="5"/>
      </c>
      <c r="AQ43" s="17"/>
      <c r="AR43" s="10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</row>
    <row r="44" spans="1:44" ht="30" customHeight="1">
      <c r="A44" s="6">
        <f t="shared" si="6"/>
        <v>32</v>
      </c>
      <c r="B44" s="2">
        <v>42</v>
      </c>
      <c r="C44" s="4"/>
      <c r="D44" s="45"/>
      <c r="E44" s="4"/>
      <c r="F44" s="4"/>
      <c r="G44" s="58">
        <f t="shared" si="0"/>
      </c>
      <c r="H44" s="18">
        <v>0.7</v>
      </c>
      <c r="I44" s="2">
        <v>0</v>
      </c>
      <c r="J44" s="2"/>
      <c r="K44" s="2"/>
      <c r="L44" s="2"/>
      <c r="M44" s="2"/>
      <c r="N44" s="58">
        <f t="shared" si="1"/>
      </c>
      <c r="O44" s="18"/>
      <c r="P44" s="2"/>
      <c r="Q44" s="2"/>
      <c r="R44" s="2"/>
      <c r="S44" s="2"/>
      <c r="T44" s="2"/>
      <c r="U44" s="58">
        <f t="shared" si="2"/>
      </c>
      <c r="V44" s="18"/>
      <c r="W44" s="2"/>
      <c r="X44" s="2"/>
      <c r="Y44" s="2"/>
      <c r="Z44" s="2"/>
      <c r="AA44" s="2"/>
      <c r="AB44" s="58">
        <f t="shared" si="3"/>
      </c>
      <c r="AC44" s="18"/>
      <c r="AD44" s="7"/>
      <c r="AE44" s="2"/>
      <c r="AF44" s="2"/>
      <c r="AG44" s="2"/>
      <c r="AH44" s="2"/>
      <c r="AI44" s="58">
        <f t="shared" si="4"/>
      </c>
      <c r="AJ44" s="18"/>
      <c r="AK44" s="7"/>
      <c r="AL44" s="2"/>
      <c r="AM44" s="2"/>
      <c r="AN44" s="2"/>
      <c r="AO44" s="2"/>
      <c r="AP44" s="58">
        <f t="shared" si="5"/>
      </c>
      <c r="AQ44" s="18"/>
      <c r="AR44" s="7"/>
    </row>
    <row r="45" spans="1:82" s="11" customFormat="1" ht="30" customHeight="1">
      <c r="A45" s="8">
        <f t="shared" si="6"/>
        <v>33</v>
      </c>
      <c r="B45" s="9">
        <v>41</v>
      </c>
      <c r="C45" s="9"/>
      <c r="D45" s="9"/>
      <c r="E45" s="9"/>
      <c r="F45" s="9"/>
      <c r="G45" s="57">
        <f t="shared" si="0"/>
      </c>
      <c r="H45" s="17"/>
      <c r="I45" s="9"/>
      <c r="J45" s="9"/>
      <c r="K45" s="9"/>
      <c r="L45" s="9"/>
      <c r="M45" s="9"/>
      <c r="N45" s="57">
        <f t="shared" si="1"/>
      </c>
      <c r="O45" s="17"/>
      <c r="P45" s="9"/>
      <c r="Q45" s="9"/>
      <c r="R45" s="9"/>
      <c r="S45" s="9"/>
      <c r="T45" s="9"/>
      <c r="U45" s="57">
        <f t="shared" si="2"/>
      </c>
      <c r="V45" s="17"/>
      <c r="W45" s="9"/>
      <c r="X45" s="9"/>
      <c r="Y45" s="9"/>
      <c r="Z45" s="9"/>
      <c r="AA45" s="9"/>
      <c r="AB45" s="57">
        <f t="shared" si="3"/>
      </c>
      <c r="AC45" s="17"/>
      <c r="AD45" s="10"/>
      <c r="AE45" s="9"/>
      <c r="AF45" s="9"/>
      <c r="AG45" s="9"/>
      <c r="AH45" s="9"/>
      <c r="AI45" s="57">
        <f t="shared" si="4"/>
      </c>
      <c r="AJ45" s="17"/>
      <c r="AK45" s="10"/>
      <c r="AL45" s="9"/>
      <c r="AM45" s="9"/>
      <c r="AN45" s="9"/>
      <c r="AO45" s="9"/>
      <c r="AP45" s="57">
        <f t="shared" si="5"/>
      </c>
      <c r="AQ45" s="17"/>
      <c r="AR45" s="10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</row>
    <row r="46" spans="1:44" ht="30" customHeight="1">
      <c r="A46" s="6">
        <f t="shared" si="6"/>
        <v>34</v>
      </c>
      <c r="B46" s="2">
        <v>31</v>
      </c>
      <c r="C46" s="2"/>
      <c r="D46" s="2"/>
      <c r="E46" s="2"/>
      <c r="F46" s="2"/>
      <c r="G46" s="58">
        <f t="shared" si="0"/>
      </c>
      <c r="H46" s="18"/>
      <c r="I46" s="2"/>
      <c r="J46" s="2"/>
      <c r="K46" s="2"/>
      <c r="L46" s="2"/>
      <c r="M46" s="2"/>
      <c r="N46" s="58">
        <f t="shared" si="1"/>
      </c>
      <c r="O46" s="18"/>
      <c r="P46" s="2"/>
      <c r="Q46" s="2"/>
      <c r="R46" s="2"/>
      <c r="S46" s="2"/>
      <c r="T46" s="2"/>
      <c r="U46" s="58">
        <f t="shared" si="2"/>
      </c>
      <c r="V46" s="18"/>
      <c r="W46" s="2"/>
      <c r="X46" s="2"/>
      <c r="Y46" s="2"/>
      <c r="Z46" s="2"/>
      <c r="AA46" s="2"/>
      <c r="AB46" s="58">
        <f t="shared" si="3"/>
      </c>
      <c r="AC46" s="18"/>
      <c r="AD46" s="7"/>
      <c r="AE46" s="2"/>
      <c r="AF46" s="2"/>
      <c r="AG46" s="2"/>
      <c r="AH46" s="2"/>
      <c r="AI46" s="58">
        <f t="shared" si="4"/>
      </c>
      <c r="AJ46" s="18"/>
      <c r="AK46" s="7"/>
      <c r="AL46" s="2"/>
      <c r="AM46" s="2"/>
      <c r="AN46" s="2"/>
      <c r="AO46" s="2"/>
      <c r="AP46" s="58">
        <f t="shared" si="5"/>
      </c>
      <c r="AQ46" s="18"/>
      <c r="AR46" s="7"/>
    </row>
    <row r="47" spans="1:82" s="11" customFormat="1" ht="30" customHeight="1">
      <c r="A47" s="8">
        <f t="shared" si="6"/>
        <v>35</v>
      </c>
      <c r="B47" s="9">
        <v>34</v>
      </c>
      <c r="C47" s="9">
        <v>10.93</v>
      </c>
      <c r="D47" s="9">
        <v>112</v>
      </c>
      <c r="E47" s="9">
        <v>5</v>
      </c>
      <c r="F47" s="9">
        <v>25</v>
      </c>
      <c r="G47" s="57">
        <f t="shared" si="0"/>
        <v>13.038099999999998</v>
      </c>
      <c r="I47" s="17">
        <v>28.98</v>
      </c>
      <c r="J47" s="9"/>
      <c r="K47" s="9"/>
      <c r="L47" s="9"/>
      <c r="M47" s="9"/>
      <c r="N47" s="57">
        <f t="shared" si="1"/>
      </c>
      <c r="O47" s="17"/>
      <c r="P47" s="9"/>
      <c r="Q47" s="9"/>
      <c r="R47" s="9"/>
      <c r="S47" s="9"/>
      <c r="T47" s="9"/>
      <c r="U47" s="57">
        <f t="shared" si="2"/>
      </c>
      <c r="V47" s="17"/>
      <c r="W47" s="9"/>
      <c r="X47" s="9"/>
      <c r="Y47" s="9"/>
      <c r="Z47" s="9"/>
      <c r="AA47" s="9"/>
      <c r="AB47" s="57">
        <f t="shared" si="3"/>
      </c>
      <c r="AC47" s="17"/>
      <c r="AD47" s="10"/>
      <c r="AE47" s="9"/>
      <c r="AF47" s="9"/>
      <c r="AG47" s="9"/>
      <c r="AH47" s="9"/>
      <c r="AI47" s="57">
        <f t="shared" si="4"/>
      </c>
      <c r="AJ47" s="17"/>
      <c r="AK47" s="10"/>
      <c r="AL47" s="9"/>
      <c r="AM47" s="9"/>
      <c r="AN47" s="9"/>
      <c r="AO47" s="9"/>
      <c r="AP47" s="57">
        <f t="shared" si="5"/>
      </c>
      <c r="AQ47" s="17"/>
      <c r="AR47" s="10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</row>
    <row r="48" spans="1:44" ht="30" customHeight="1">
      <c r="A48" s="6">
        <f t="shared" si="6"/>
        <v>36</v>
      </c>
      <c r="B48" s="2">
        <v>54</v>
      </c>
      <c r="C48" s="2"/>
      <c r="D48" s="2"/>
      <c r="E48" s="2"/>
      <c r="F48" s="2"/>
      <c r="G48" s="58">
        <f t="shared" si="0"/>
      </c>
      <c r="H48" s="18"/>
      <c r="I48" s="2"/>
      <c r="J48" s="2"/>
      <c r="K48" s="2"/>
      <c r="L48" s="2"/>
      <c r="M48" s="2"/>
      <c r="N48" s="58">
        <f t="shared" si="1"/>
      </c>
      <c r="O48" s="18"/>
      <c r="P48" s="2"/>
      <c r="Q48" s="2"/>
      <c r="R48" s="2"/>
      <c r="S48" s="2"/>
      <c r="T48" s="2"/>
      <c r="U48" s="58">
        <f t="shared" si="2"/>
      </c>
      <c r="V48" s="18"/>
      <c r="W48" s="2"/>
      <c r="X48" s="2"/>
      <c r="Y48" s="2"/>
      <c r="Z48" s="2"/>
      <c r="AA48" s="2"/>
      <c r="AB48" s="58">
        <f t="shared" si="3"/>
      </c>
      <c r="AC48" s="18"/>
      <c r="AD48" s="7"/>
      <c r="AE48" s="2"/>
      <c r="AF48" s="2"/>
      <c r="AG48" s="2"/>
      <c r="AH48" s="2"/>
      <c r="AI48" s="58">
        <f t="shared" si="4"/>
      </c>
      <c r="AJ48" s="18"/>
      <c r="AK48" s="7"/>
      <c r="AL48" s="2"/>
      <c r="AM48" s="2"/>
      <c r="AN48" s="2"/>
      <c r="AO48" s="2"/>
      <c r="AP48" s="58">
        <f t="shared" si="5"/>
      </c>
      <c r="AQ48" s="18"/>
      <c r="AR48" s="7"/>
    </row>
    <row r="49" spans="1:82" s="11" customFormat="1" ht="30" customHeight="1" thickBot="1">
      <c r="A49" s="8">
        <f t="shared" si="6"/>
        <v>37</v>
      </c>
      <c r="B49" s="9">
        <v>50</v>
      </c>
      <c r="C49" s="9"/>
      <c r="D49" s="9"/>
      <c r="E49" s="9"/>
      <c r="F49" s="9"/>
      <c r="G49" s="57">
        <f t="shared" si="0"/>
      </c>
      <c r="H49" s="17"/>
      <c r="I49" s="9"/>
      <c r="J49" s="9"/>
      <c r="K49" s="9"/>
      <c r="L49" s="9"/>
      <c r="M49" s="9"/>
      <c r="N49" s="57">
        <f t="shared" si="1"/>
      </c>
      <c r="O49" s="17"/>
      <c r="P49" s="9"/>
      <c r="Q49" s="9"/>
      <c r="R49" s="9"/>
      <c r="S49" s="9"/>
      <c r="T49" s="9"/>
      <c r="U49" s="57">
        <f t="shared" si="2"/>
      </c>
      <c r="V49" s="17"/>
      <c r="W49" s="9"/>
      <c r="X49" s="9"/>
      <c r="Y49" s="9"/>
      <c r="Z49" s="9"/>
      <c r="AA49" s="9"/>
      <c r="AB49" s="57">
        <f t="shared" si="3"/>
      </c>
      <c r="AC49" s="17"/>
      <c r="AD49" s="10"/>
      <c r="AE49" s="9"/>
      <c r="AF49" s="9"/>
      <c r="AG49" s="9"/>
      <c r="AH49" s="9"/>
      <c r="AI49" s="57">
        <f t="shared" si="4"/>
      </c>
      <c r="AJ49" s="17"/>
      <c r="AK49" s="10"/>
      <c r="AL49" s="9"/>
      <c r="AM49" s="9"/>
      <c r="AN49" s="9"/>
      <c r="AO49" s="9"/>
      <c r="AP49" s="57">
        <f t="shared" si="5"/>
      </c>
      <c r="AQ49" s="17"/>
      <c r="AR49" s="10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</row>
    <row r="50" spans="1:44" ht="30" customHeight="1">
      <c r="A50" s="6">
        <f t="shared" si="6"/>
        <v>38</v>
      </c>
      <c r="B50" s="2">
        <v>44.5</v>
      </c>
      <c r="C50" s="4">
        <v>14.75</v>
      </c>
      <c r="D50" s="45">
        <v>64</v>
      </c>
      <c r="E50" s="4">
        <v>16</v>
      </c>
      <c r="F50" s="4">
        <v>65</v>
      </c>
      <c r="G50" s="58">
        <f t="shared" si="0"/>
        <v>12.45</v>
      </c>
      <c r="I50" s="18">
        <v>27.05</v>
      </c>
      <c r="J50" s="2"/>
      <c r="K50" s="2"/>
      <c r="L50" s="2"/>
      <c r="M50" s="2"/>
      <c r="N50" s="58">
        <f t="shared" si="1"/>
      </c>
      <c r="O50" s="18"/>
      <c r="P50" s="2"/>
      <c r="Q50" s="2"/>
      <c r="R50" s="2"/>
      <c r="S50" s="2"/>
      <c r="T50" s="2"/>
      <c r="U50" s="58">
        <f t="shared" si="2"/>
      </c>
      <c r="V50" s="18"/>
      <c r="W50" s="2"/>
      <c r="X50" s="2"/>
      <c r="Y50" s="2"/>
      <c r="Z50" s="2"/>
      <c r="AA50" s="2"/>
      <c r="AB50" s="58">
        <f t="shared" si="3"/>
      </c>
      <c r="AC50" s="18"/>
      <c r="AD50" s="7"/>
      <c r="AE50" s="2"/>
      <c r="AF50" s="2"/>
      <c r="AG50" s="2"/>
      <c r="AH50" s="2"/>
      <c r="AI50" s="58">
        <f t="shared" si="4"/>
      </c>
      <c r="AJ50" s="18"/>
      <c r="AK50" s="7"/>
      <c r="AL50" s="2"/>
      <c r="AM50" s="2"/>
      <c r="AN50" s="2"/>
      <c r="AO50" s="2"/>
      <c r="AP50" s="58">
        <f t="shared" si="5"/>
      </c>
      <c r="AQ50" s="18"/>
      <c r="AR50" s="7"/>
    </row>
    <row r="51" spans="1:82" s="11" customFormat="1" ht="30" customHeight="1">
      <c r="A51" s="8">
        <f t="shared" si="6"/>
        <v>39</v>
      </c>
      <c r="B51" s="9">
        <v>43</v>
      </c>
      <c r="C51" s="9"/>
      <c r="D51" s="9"/>
      <c r="E51" s="9"/>
      <c r="F51" s="9"/>
      <c r="G51" s="57">
        <f t="shared" si="0"/>
      </c>
      <c r="H51" s="17"/>
      <c r="I51" s="9"/>
      <c r="J51" s="9"/>
      <c r="K51" s="9"/>
      <c r="L51" s="9"/>
      <c r="M51" s="9"/>
      <c r="N51" s="57">
        <f t="shared" si="1"/>
      </c>
      <c r="O51" s="17"/>
      <c r="P51" s="9"/>
      <c r="Q51" s="9"/>
      <c r="R51" s="9"/>
      <c r="S51" s="9"/>
      <c r="T51" s="9"/>
      <c r="U51" s="57">
        <f t="shared" si="2"/>
      </c>
      <c r="V51" s="17"/>
      <c r="W51" s="9"/>
      <c r="X51" s="9"/>
      <c r="Y51" s="9"/>
      <c r="Z51" s="9"/>
      <c r="AA51" s="9"/>
      <c r="AB51" s="57">
        <f t="shared" si="3"/>
      </c>
      <c r="AC51" s="17"/>
      <c r="AD51" s="10"/>
      <c r="AE51" s="9"/>
      <c r="AF51" s="9"/>
      <c r="AG51" s="9"/>
      <c r="AH51" s="9"/>
      <c r="AI51" s="57">
        <f t="shared" si="4"/>
      </c>
      <c r="AJ51" s="17"/>
      <c r="AK51" s="10"/>
      <c r="AL51" s="9"/>
      <c r="AM51" s="9"/>
      <c r="AN51" s="9"/>
      <c r="AO51" s="9"/>
      <c r="AP51" s="57">
        <f t="shared" si="5"/>
      </c>
      <c r="AQ51" s="17"/>
      <c r="AR51" s="10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</row>
    <row r="52" spans="1:44" ht="30" customHeight="1">
      <c r="A52" s="6">
        <f t="shared" si="6"/>
        <v>40</v>
      </c>
      <c r="B52" s="2">
        <v>55.5</v>
      </c>
      <c r="C52" s="2"/>
      <c r="D52" s="2"/>
      <c r="E52" s="2"/>
      <c r="F52" s="2"/>
      <c r="G52" s="58">
        <f t="shared" si="0"/>
      </c>
      <c r="H52" s="18"/>
      <c r="I52" s="2"/>
      <c r="J52" s="2"/>
      <c r="K52" s="2"/>
      <c r="L52" s="2"/>
      <c r="M52" s="2"/>
      <c r="N52" s="58">
        <f t="shared" si="1"/>
      </c>
      <c r="O52" s="18"/>
      <c r="P52" s="2"/>
      <c r="Q52" s="2"/>
      <c r="R52" s="2"/>
      <c r="S52" s="2"/>
      <c r="T52" s="2"/>
      <c r="U52" s="58">
        <f t="shared" si="2"/>
      </c>
      <c r="V52" s="18"/>
      <c r="W52" s="2"/>
      <c r="X52" s="2"/>
      <c r="Y52" s="2"/>
      <c r="Z52" s="2"/>
      <c r="AA52" s="2"/>
      <c r="AB52" s="58">
        <f t="shared" si="3"/>
      </c>
      <c r="AC52" s="18"/>
      <c r="AD52" s="7"/>
      <c r="AE52" s="2"/>
      <c r="AF52" s="2"/>
      <c r="AG52" s="2"/>
      <c r="AH52" s="2"/>
      <c r="AI52" s="58">
        <f t="shared" si="4"/>
      </c>
      <c r="AJ52" s="18"/>
      <c r="AK52" s="7"/>
      <c r="AL52" s="2"/>
      <c r="AM52" s="2"/>
      <c r="AN52" s="2"/>
      <c r="AO52" s="2"/>
      <c r="AP52" s="58">
        <f t="shared" si="5"/>
      </c>
      <c r="AQ52" s="18"/>
      <c r="AR52" s="7"/>
    </row>
    <row r="53" spans="1:82" s="11" customFormat="1" ht="30" customHeight="1">
      <c r="A53" s="8">
        <f t="shared" si="6"/>
        <v>41</v>
      </c>
      <c r="B53" s="9">
        <v>72</v>
      </c>
      <c r="C53" s="9"/>
      <c r="D53" s="9"/>
      <c r="E53" s="9"/>
      <c r="F53" s="9"/>
      <c r="G53" s="57">
        <f t="shared" si="0"/>
      </c>
      <c r="H53" s="17"/>
      <c r="I53" s="9"/>
      <c r="J53" s="9"/>
      <c r="K53" s="9"/>
      <c r="L53" s="9"/>
      <c r="M53" s="9"/>
      <c r="N53" s="57">
        <f t="shared" si="1"/>
      </c>
      <c r="O53" s="17"/>
      <c r="P53" s="9"/>
      <c r="Q53" s="9"/>
      <c r="R53" s="9"/>
      <c r="S53" s="9"/>
      <c r="T53" s="9"/>
      <c r="U53" s="57">
        <f t="shared" si="2"/>
      </c>
      <c r="V53" s="17"/>
      <c r="W53" s="9"/>
      <c r="X53" s="9"/>
      <c r="Y53" s="9"/>
      <c r="Z53" s="9"/>
      <c r="AA53" s="9"/>
      <c r="AB53" s="57">
        <f t="shared" si="3"/>
      </c>
      <c r="AC53" s="17"/>
      <c r="AD53" s="10"/>
      <c r="AE53" s="9"/>
      <c r="AF53" s="9"/>
      <c r="AG53" s="9"/>
      <c r="AH53" s="9"/>
      <c r="AI53" s="57">
        <f t="shared" si="4"/>
      </c>
      <c r="AJ53" s="17"/>
      <c r="AK53" s="10"/>
      <c r="AL53" s="9"/>
      <c r="AM53" s="9"/>
      <c r="AN53" s="9"/>
      <c r="AO53" s="9"/>
      <c r="AP53" s="57">
        <f t="shared" si="5"/>
      </c>
      <c r="AQ53" s="17"/>
      <c r="AR53" s="10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</row>
    <row r="54" spans="1:44" ht="30" customHeight="1">
      <c r="A54" s="6">
        <f t="shared" si="6"/>
        <v>42</v>
      </c>
      <c r="B54" s="2">
        <v>67</v>
      </c>
      <c r="C54" s="2"/>
      <c r="D54" s="2"/>
      <c r="E54" s="2"/>
      <c r="F54" s="2"/>
      <c r="G54" s="58">
        <f t="shared" si="0"/>
      </c>
      <c r="H54" s="18"/>
      <c r="I54" s="2"/>
      <c r="J54" s="2"/>
      <c r="K54" s="2"/>
      <c r="L54" s="2"/>
      <c r="M54" s="2"/>
      <c r="N54" s="58">
        <f t="shared" si="1"/>
      </c>
      <c r="O54" s="18"/>
      <c r="P54" s="2"/>
      <c r="Q54" s="2"/>
      <c r="R54" s="2"/>
      <c r="S54" s="2"/>
      <c r="T54" s="2"/>
      <c r="U54" s="58">
        <f t="shared" si="2"/>
      </c>
      <c r="V54" s="18"/>
      <c r="W54" s="2"/>
      <c r="X54" s="2"/>
      <c r="Y54" s="2"/>
      <c r="Z54" s="2"/>
      <c r="AA54" s="2"/>
      <c r="AB54" s="58">
        <f t="shared" si="3"/>
      </c>
      <c r="AC54" s="18"/>
      <c r="AD54" s="7"/>
      <c r="AE54" s="2"/>
      <c r="AF54" s="2"/>
      <c r="AG54" s="2"/>
      <c r="AH54" s="2"/>
      <c r="AI54" s="58">
        <f t="shared" si="4"/>
      </c>
      <c r="AJ54" s="18"/>
      <c r="AK54" s="7"/>
      <c r="AL54" s="2"/>
      <c r="AM54" s="2"/>
      <c r="AN54" s="2"/>
      <c r="AO54" s="2"/>
      <c r="AP54" s="58">
        <f t="shared" si="5"/>
      </c>
      <c r="AQ54" s="18"/>
      <c r="AR54" s="7"/>
    </row>
    <row r="55" spans="1:82" s="11" customFormat="1" ht="30" customHeight="1">
      <c r="A55" s="8">
        <f t="shared" si="6"/>
        <v>43</v>
      </c>
      <c r="B55" s="9">
        <v>72</v>
      </c>
      <c r="C55" s="9"/>
      <c r="D55" s="9"/>
      <c r="E55" s="9"/>
      <c r="F55" s="9"/>
      <c r="G55" s="57">
        <f t="shared" si="0"/>
      </c>
      <c r="H55" s="17"/>
      <c r="I55" s="9"/>
      <c r="J55" s="9"/>
      <c r="K55" s="9"/>
      <c r="L55" s="9"/>
      <c r="M55" s="9"/>
      <c r="N55" s="57">
        <f t="shared" si="1"/>
      </c>
      <c r="O55" s="17"/>
      <c r="P55" s="9"/>
      <c r="Q55" s="9"/>
      <c r="R55" s="9"/>
      <c r="S55" s="9"/>
      <c r="T55" s="9"/>
      <c r="U55" s="57">
        <f t="shared" si="2"/>
      </c>
      <c r="V55" s="17"/>
      <c r="W55" s="9"/>
      <c r="X55" s="9"/>
      <c r="Y55" s="9"/>
      <c r="Z55" s="9"/>
      <c r="AA55" s="9"/>
      <c r="AB55" s="57">
        <f t="shared" si="3"/>
      </c>
      <c r="AC55" s="17"/>
      <c r="AD55" s="10"/>
      <c r="AE55" s="9"/>
      <c r="AF55" s="9"/>
      <c r="AG55" s="9"/>
      <c r="AH55" s="9"/>
      <c r="AI55" s="57">
        <f t="shared" si="4"/>
      </c>
      <c r="AJ55" s="17"/>
      <c r="AK55" s="10"/>
      <c r="AL55" s="9"/>
      <c r="AM55" s="9"/>
      <c r="AN55" s="9"/>
      <c r="AO55" s="9"/>
      <c r="AP55" s="57">
        <f t="shared" si="5"/>
      </c>
      <c r="AQ55" s="17"/>
      <c r="AR55" s="10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1:44" ht="30" customHeight="1">
      <c r="A56" s="6">
        <f t="shared" si="6"/>
        <v>44</v>
      </c>
      <c r="B56" s="2">
        <v>56</v>
      </c>
      <c r="C56" s="2"/>
      <c r="D56" s="2"/>
      <c r="E56" s="2"/>
      <c r="F56" s="2"/>
      <c r="G56" s="58">
        <f t="shared" si="0"/>
      </c>
      <c r="H56" s="18"/>
      <c r="I56" s="2"/>
      <c r="J56" s="2"/>
      <c r="K56" s="2"/>
      <c r="L56" s="2"/>
      <c r="M56" s="2"/>
      <c r="N56" s="58">
        <f t="shared" si="1"/>
      </c>
      <c r="O56" s="18"/>
      <c r="P56" s="2"/>
      <c r="Q56" s="2"/>
      <c r="R56" s="2"/>
      <c r="S56" s="2"/>
      <c r="T56" s="2"/>
      <c r="U56" s="58">
        <f t="shared" si="2"/>
      </c>
      <c r="V56" s="18"/>
      <c r="W56" s="2"/>
      <c r="X56" s="2"/>
      <c r="Y56" s="2"/>
      <c r="Z56" s="2"/>
      <c r="AA56" s="2"/>
      <c r="AB56" s="58">
        <f t="shared" si="3"/>
      </c>
      <c r="AC56" s="18"/>
      <c r="AD56" s="7"/>
      <c r="AE56" s="2"/>
      <c r="AF56" s="2"/>
      <c r="AG56" s="2"/>
      <c r="AH56" s="2"/>
      <c r="AI56" s="58">
        <f t="shared" si="4"/>
      </c>
      <c r="AJ56" s="18"/>
      <c r="AK56" s="7"/>
      <c r="AL56" s="2"/>
      <c r="AM56" s="2"/>
      <c r="AN56" s="2"/>
      <c r="AO56" s="2"/>
      <c r="AP56" s="58">
        <f t="shared" si="5"/>
      </c>
      <c r="AQ56" s="18"/>
      <c r="AR56" s="7"/>
    </row>
    <row r="57" spans="1:82" s="11" customFormat="1" ht="30" customHeight="1">
      <c r="A57" s="8">
        <f t="shared" si="6"/>
        <v>45</v>
      </c>
      <c r="B57" s="9">
        <v>70</v>
      </c>
      <c r="C57" s="9"/>
      <c r="D57" s="9"/>
      <c r="E57" s="9"/>
      <c r="F57" s="9"/>
      <c r="G57" s="57">
        <f t="shared" si="0"/>
      </c>
      <c r="H57" s="17"/>
      <c r="I57" s="9"/>
      <c r="J57" s="9">
        <v>8.6</v>
      </c>
      <c r="K57" s="9">
        <v>51</v>
      </c>
      <c r="L57" s="9">
        <v>18</v>
      </c>
      <c r="M57" s="9">
        <v>65</v>
      </c>
      <c r="N57" s="57">
        <f t="shared" si="1"/>
        <v>6.584</v>
      </c>
      <c r="O57" s="17"/>
      <c r="P57" s="9">
        <v>10</v>
      </c>
      <c r="Q57" s="9"/>
      <c r="R57" s="9"/>
      <c r="S57" s="9"/>
      <c r="T57" s="9"/>
      <c r="U57" s="57">
        <f t="shared" si="2"/>
      </c>
      <c r="V57" s="17"/>
      <c r="W57" s="9"/>
      <c r="X57" s="9"/>
      <c r="Y57" s="9"/>
      <c r="Z57" s="9"/>
      <c r="AA57" s="9"/>
      <c r="AB57" s="57">
        <f t="shared" si="3"/>
      </c>
      <c r="AC57" s="17"/>
      <c r="AD57" s="10"/>
      <c r="AE57" s="9"/>
      <c r="AF57" s="9"/>
      <c r="AG57" s="9"/>
      <c r="AH57" s="9"/>
      <c r="AI57" s="57">
        <f t="shared" si="4"/>
      </c>
      <c r="AJ57" s="17"/>
      <c r="AK57" s="10"/>
      <c r="AL57" s="9"/>
      <c r="AM57" s="9"/>
      <c r="AN57" s="9"/>
      <c r="AO57" s="9"/>
      <c r="AP57" s="57">
        <f t="shared" si="5"/>
      </c>
      <c r="AQ57" s="17"/>
      <c r="AR57" s="10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44" ht="30" customHeight="1">
      <c r="A58" s="6">
        <f t="shared" si="6"/>
        <v>46</v>
      </c>
      <c r="B58" s="2">
        <v>85</v>
      </c>
      <c r="C58" s="2"/>
      <c r="D58" s="2"/>
      <c r="E58" s="2"/>
      <c r="F58" s="2"/>
      <c r="G58" s="58">
        <f t="shared" si="0"/>
      </c>
      <c r="H58" s="18"/>
      <c r="I58" s="2"/>
      <c r="J58" s="2"/>
      <c r="K58" s="2"/>
      <c r="L58" s="2"/>
      <c r="M58" s="2"/>
      <c r="N58" s="58">
        <f t="shared" si="1"/>
      </c>
      <c r="O58" s="18">
        <v>3.5</v>
      </c>
      <c r="P58" s="2">
        <v>5</v>
      </c>
      <c r="Q58" s="2"/>
      <c r="R58" s="2"/>
      <c r="S58" s="2"/>
      <c r="T58" s="2"/>
      <c r="U58" s="58">
        <f t="shared" si="2"/>
      </c>
      <c r="V58" s="18"/>
      <c r="W58" s="2"/>
      <c r="X58" s="2"/>
      <c r="Y58" s="2"/>
      <c r="Z58" s="2"/>
      <c r="AA58" s="2"/>
      <c r="AB58" s="58">
        <f t="shared" si="3"/>
      </c>
      <c r="AC58" s="18"/>
      <c r="AD58" s="7"/>
      <c r="AE58" s="2"/>
      <c r="AF58" s="2"/>
      <c r="AG58" s="2"/>
      <c r="AH58" s="2"/>
      <c r="AI58" s="58">
        <f t="shared" si="4"/>
      </c>
      <c r="AJ58" s="18"/>
      <c r="AK58" s="7"/>
      <c r="AL58" s="2"/>
      <c r="AM58" s="2"/>
      <c r="AN58" s="2"/>
      <c r="AO58" s="2"/>
      <c r="AP58" s="58">
        <f t="shared" si="5"/>
      </c>
      <c r="AQ58" s="18"/>
      <c r="AR58" s="7"/>
    </row>
    <row r="59" spans="1:82" s="11" customFormat="1" ht="30" customHeight="1">
      <c r="A59" s="8">
        <f t="shared" si="6"/>
        <v>47</v>
      </c>
      <c r="B59" s="9">
        <v>75</v>
      </c>
      <c r="C59" s="9"/>
      <c r="D59" s="9"/>
      <c r="E59" s="9"/>
      <c r="F59" s="9"/>
      <c r="G59" s="57">
        <f t="shared" si="0"/>
      </c>
      <c r="H59" s="17"/>
      <c r="I59" s="9"/>
      <c r="J59" s="9"/>
      <c r="K59" s="9"/>
      <c r="L59" s="9"/>
      <c r="M59" s="9"/>
      <c r="N59" s="57">
        <f t="shared" si="1"/>
      </c>
      <c r="O59" s="17"/>
      <c r="P59" s="9"/>
      <c r="Q59" s="9"/>
      <c r="R59" s="9"/>
      <c r="S59" s="9"/>
      <c r="T59" s="9"/>
      <c r="U59" s="57">
        <f t="shared" si="2"/>
      </c>
      <c r="W59" s="9"/>
      <c r="X59" s="9"/>
      <c r="Y59" s="9"/>
      <c r="Z59" s="9"/>
      <c r="AA59" s="9"/>
      <c r="AB59" s="57">
        <f t="shared" si="3"/>
      </c>
      <c r="AC59" s="17"/>
      <c r="AD59" s="10"/>
      <c r="AE59" s="9"/>
      <c r="AF59" s="9"/>
      <c r="AG59" s="9"/>
      <c r="AH59" s="9"/>
      <c r="AI59" s="57">
        <f t="shared" si="4"/>
      </c>
      <c r="AJ59" s="17"/>
      <c r="AK59" s="10"/>
      <c r="AL59" s="9"/>
      <c r="AM59" s="9"/>
      <c r="AN59" s="9"/>
      <c r="AO59" s="9"/>
      <c r="AP59" s="57">
        <f t="shared" si="5"/>
      </c>
      <c r="AQ59" s="17"/>
      <c r="AR59" s="10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</row>
    <row r="60" spans="1:44" ht="30" customHeight="1">
      <c r="A60" s="6">
        <f t="shared" si="6"/>
        <v>48</v>
      </c>
      <c r="B60" s="2">
        <v>82</v>
      </c>
      <c r="C60" s="2"/>
      <c r="D60" s="2"/>
      <c r="E60" s="2"/>
      <c r="F60" s="2"/>
      <c r="G60" s="58">
        <f t="shared" si="0"/>
      </c>
      <c r="H60" s="18"/>
      <c r="I60" s="2"/>
      <c r="J60" s="2"/>
      <c r="K60" s="2"/>
      <c r="L60" s="2"/>
      <c r="M60" s="2"/>
      <c r="N60" s="58">
        <f t="shared" si="1"/>
      </c>
      <c r="O60" s="18"/>
      <c r="P60" s="2"/>
      <c r="Q60" s="2"/>
      <c r="R60" s="2"/>
      <c r="S60" s="2"/>
      <c r="T60" s="2"/>
      <c r="U60" s="58">
        <f t="shared" si="2"/>
      </c>
      <c r="V60" s="18"/>
      <c r="W60" s="2"/>
      <c r="X60" s="2"/>
      <c r="Y60" s="2"/>
      <c r="Z60" s="2"/>
      <c r="AA60" s="2"/>
      <c r="AB60" s="58">
        <f t="shared" si="3"/>
      </c>
      <c r="AC60" s="18"/>
      <c r="AD60" s="7"/>
      <c r="AE60" s="2"/>
      <c r="AF60" s="2"/>
      <c r="AG60" s="2"/>
      <c r="AH60" s="2"/>
      <c r="AI60" s="58">
        <f t="shared" si="4"/>
      </c>
      <c r="AJ60" s="18"/>
      <c r="AK60" s="7"/>
      <c r="AL60" s="2"/>
      <c r="AM60" s="2"/>
      <c r="AN60" s="2"/>
      <c r="AO60" s="2"/>
      <c r="AP60" s="58">
        <f t="shared" si="5"/>
      </c>
      <c r="AQ60" s="18"/>
      <c r="AR60" s="7"/>
    </row>
    <row r="61" spans="1:82" s="11" customFormat="1" ht="30" customHeight="1">
      <c r="A61" s="8">
        <f t="shared" si="6"/>
        <v>49</v>
      </c>
      <c r="B61" s="9">
        <v>75</v>
      </c>
      <c r="C61" s="9"/>
      <c r="D61" s="9"/>
      <c r="E61" s="9"/>
      <c r="F61" s="9"/>
      <c r="G61" s="57">
        <f t="shared" si="0"/>
      </c>
      <c r="H61" s="17">
        <v>1.1</v>
      </c>
      <c r="I61" s="10">
        <v>0</v>
      </c>
      <c r="J61" s="9"/>
      <c r="K61" s="9"/>
      <c r="L61" s="9"/>
      <c r="M61" s="9"/>
      <c r="N61" s="57">
        <f t="shared" si="1"/>
      </c>
      <c r="O61" s="17"/>
      <c r="P61" s="9"/>
      <c r="Q61" s="9"/>
      <c r="R61" s="9"/>
      <c r="S61" s="9"/>
      <c r="T61" s="9"/>
      <c r="U61" s="57">
        <f t="shared" si="2"/>
      </c>
      <c r="V61" s="17">
        <v>3.1</v>
      </c>
      <c r="W61" s="9">
        <v>3</v>
      </c>
      <c r="X61" s="9"/>
      <c r="Y61" s="9"/>
      <c r="Z61" s="9"/>
      <c r="AA61" s="9"/>
      <c r="AB61" s="57">
        <f t="shared" si="3"/>
      </c>
      <c r="AC61" s="17"/>
      <c r="AD61" s="10"/>
      <c r="AE61" s="9"/>
      <c r="AF61" s="9"/>
      <c r="AG61" s="9"/>
      <c r="AH61" s="9"/>
      <c r="AI61" s="57">
        <f t="shared" si="4"/>
      </c>
      <c r="AJ61" s="17">
        <v>1.6</v>
      </c>
      <c r="AK61" s="10">
        <v>1.5</v>
      </c>
      <c r="AL61" s="9"/>
      <c r="AM61" s="9"/>
      <c r="AN61" s="9"/>
      <c r="AO61" s="9"/>
      <c r="AP61" s="57">
        <f t="shared" si="5"/>
      </c>
      <c r="AQ61" s="17">
        <v>1.45</v>
      </c>
      <c r="AR61" s="10">
        <v>0.5</v>
      </c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1:44" ht="30" customHeight="1">
      <c r="A62" s="6">
        <f t="shared" si="6"/>
        <v>50</v>
      </c>
      <c r="B62" s="2">
        <v>92</v>
      </c>
      <c r="C62" s="2"/>
      <c r="D62" s="2"/>
      <c r="E62" s="2"/>
      <c r="F62" s="2"/>
      <c r="G62" s="58">
        <f t="shared" si="0"/>
      </c>
      <c r="H62" s="18"/>
      <c r="I62" s="2"/>
      <c r="J62" s="2"/>
      <c r="K62" s="2"/>
      <c r="L62" s="2"/>
      <c r="M62" s="2"/>
      <c r="N62" s="58">
        <f t="shared" si="1"/>
      </c>
      <c r="O62" s="18"/>
      <c r="P62" s="2"/>
      <c r="Q62" s="2"/>
      <c r="R62" s="2"/>
      <c r="S62" s="2"/>
      <c r="T62" s="2"/>
      <c r="U62" s="58">
        <f t="shared" si="2"/>
      </c>
      <c r="V62" s="18"/>
      <c r="W62" s="2"/>
      <c r="X62" s="2"/>
      <c r="Y62" s="2"/>
      <c r="Z62" s="2"/>
      <c r="AA62" s="2"/>
      <c r="AB62" s="58">
        <f t="shared" si="3"/>
      </c>
      <c r="AC62" s="18"/>
      <c r="AD62" s="7"/>
      <c r="AE62" s="2"/>
      <c r="AF62" s="2"/>
      <c r="AG62" s="2"/>
      <c r="AH62" s="2"/>
      <c r="AI62" s="58">
        <f t="shared" si="4"/>
      </c>
      <c r="AJ62" s="18"/>
      <c r="AK62" s="7"/>
      <c r="AL62" s="2"/>
      <c r="AM62" s="2"/>
      <c r="AN62" s="2"/>
      <c r="AO62" s="2"/>
      <c r="AP62" s="58">
        <f t="shared" si="5"/>
      </c>
      <c r="AQ62" s="18"/>
      <c r="AR62" s="7"/>
    </row>
    <row r="63" spans="1:82" s="11" customFormat="1" ht="30" customHeight="1" thickBot="1">
      <c r="A63" s="12">
        <f t="shared" si="6"/>
        <v>51</v>
      </c>
      <c r="B63" s="13">
        <v>95</v>
      </c>
      <c r="C63" s="13"/>
      <c r="D63" s="13"/>
      <c r="E63" s="13"/>
      <c r="F63" s="13"/>
      <c r="G63" s="57">
        <f t="shared" si="0"/>
      </c>
      <c r="H63" s="19"/>
      <c r="I63" s="13"/>
      <c r="J63" s="13"/>
      <c r="K63" s="13"/>
      <c r="L63" s="13"/>
      <c r="M63" s="13"/>
      <c r="N63" s="57">
        <f t="shared" si="1"/>
      </c>
      <c r="O63" s="19"/>
      <c r="P63" s="13"/>
      <c r="Q63" s="13"/>
      <c r="R63" s="13"/>
      <c r="S63" s="13"/>
      <c r="T63" s="13"/>
      <c r="U63" s="57">
        <f t="shared" si="2"/>
      </c>
      <c r="V63" s="19"/>
      <c r="W63" s="13"/>
      <c r="X63" s="13"/>
      <c r="Y63" s="13"/>
      <c r="Z63" s="13"/>
      <c r="AA63" s="13"/>
      <c r="AB63" s="57">
        <f t="shared" si="3"/>
      </c>
      <c r="AC63" s="19"/>
      <c r="AD63" s="14"/>
      <c r="AE63" s="13"/>
      <c r="AF63" s="13"/>
      <c r="AG63" s="13"/>
      <c r="AH63" s="13"/>
      <c r="AI63" s="57">
        <f t="shared" si="4"/>
      </c>
      <c r="AJ63" s="19"/>
      <c r="AK63" s="14"/>
      <c r="AL63" s="13"/>
      <c r="AM63" s="13"/>
      <c r="AN63" s="13"/>
      <c r="AO63" s="13"/>
      <c r="AP63" s="57">
        <f t="shared" si="5"/>
      </c>
      <c r="AQ63" s="19"/>
      <c r="AR63" s="14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</row>
    <row r="64" spans="1:43" ht="12.75">
      <c r="A64">
        <v>52</v>
      </c>
      <c r="B64" s="116">
        <v>103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</sheetData>
  <sheetProtection/>
  <printOptions/>
  <pageMargins left="0.25" right="0.2" top="0.17" bottom="0.16" header="0.36" footer="0.16"/>
  <pageSetup horizontalDpi="1200" verticalDpi="12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3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L13" sqref="L13:N62"/>
    </sheetView>
  </sheetViews>
  <sheetFormatPr defaultColWidth="12.7109375" defaultRowHeight="12.75"/>
  <cols>
    <col min="1" max="1" width="10.7109375" style="0" customWidth="1"/>
    <col min="2" max="2" width="10.421875" style="0" customWidth="1"/>
    <col min="3" max="11" width="12.7109375" style="0" customWidth="1"/>
  </cols>
  <sheetData>
    <row r="1" spans="1:6" ht="12.75">
      <c r="A1" s="1" t="s">
        <v>0</v>
      </c>
      <c r="E1" t="s">
        <v>45</v>
      </c>
      <c r="F1" s="39">
        <f>+'Data Entry - Team 1'!F1</f>
        <v>40216</v>
      </c>
    </row>
    <row r="2" spans="1:6" ht="12.75">
      <c r="A2" s="1" t="s">
        <v>1</v>
      </c>
      <c r="E2" t="s">
        <v>46</v>
      </c>
      <c r="F2" s="95">
        <f>+'Data Entry - Team 1'!F2</f>
        <v>0</v>
      </c>
    </row>
    <row r="3" spans="1:6" ht="12.75">
      <c r="A3" s="1"/>
      <c r="E3" t="s">
        <v>47</v>
      </c>
      <c r="F3" s="95" t="str">
        <f>+'Data Entry - Team 2'!F2</f>
        <v>Nick, Chris, Melissa, Carissa</v>
      </c>
    </row>
    <row r="4" spans="1:2" ht="12.75">
      <c r="A4" t="s">
        <v>50</v>
      </c>
      <c r="B4">
        <f>+'Data Entry - Team 1'!B4</f>
        <v>2</v>
      </c>
    </row>
    <row r="5" spans="1:8" ht="12.75">
      <c r="A5" t="s">
        <v>43</v>
      </c>
      <c r="C5">
        <f>+'Data Entry - Team 1'!C5</f>
        <v>100</v>
      </c>
      <c r="E5" s="92" t="s">
        <v>48</v>
      </c>
      <c r="H5" s="40"/>
    </row>
    <row r="6" spans="1:5" ht="12.75">
      <c r="A6" t="s">
        <v>44</v>
      </c>
      <c r="C6">
        <f>+'Data Entry - Team 1'!C6</f>
        <v>50</v>
      </c>
      <c r="E6" s="93" t="s">
        <v>52</v>
      </c>
    </row>
    <row r="7" s="51" customFormat="1" ht="12.75">
      <c r="C7" s="52" t="s">
        <v>30</v>
      </c>
    </row>
    <row r="8" spans="3:14" ht="13.5" thickBot="1">
      <c r="C8" s="79" t="s">
        <v>20</v>
      </c>
      <c r="E8" s="15"/>
      <c r="F8" s="78" t="s">
        <v>26</v>
      </c>
      <c r="H8" s="15"/>
      <c r="I8" s="76" t="s">
        <v>56</v>
      </c>
      <c r="K8" s="15"/>
      <c r="L8" s="100" t="s">
        <v>58</v>
      </c>
      <c r="N8" s="15"/>
    </row>
    <row r="9" spans="1:14" s="26" customFormat="1" ht="12.75">
      <c r="A9" s="21"/>
      <c r="B9" s="21"/>
      <c r="C9" s="22" t="s">
        <v>31</v>
      </c>
      <c r="D9" s="23"/>
      <c r="E9" s="23"/>
      <c r="F9" s="22" t="s">
        <v>32</v>
      </c>
      <c r="G9" s="23"/>
      <c r="H9" s="25"/>
      <c r="I9" s="22" t="s">
        <v>34</v>
      </c>
      <c r="J9" s="97">
        <f>+'Data Entry - Team 1'!AF10</f>
        <v>0</v>
      </c>
      <c r="K9" s="96">
        <f>+'Data Entry - Team 2'!AF10</f>
        <v>0</v>
      </c>
      <c r="L9" s="22" t="s">
        <v>57</v>
      </c>
      <c r="M9" s="23"/>
      <c r="N9" s="25"/>
    </row>
    <row r="10" spans="1:14" s="26" customFormat="1" ht="13.5" thickBot="1">
      <c r="A10" s="27"/>
      <c r="B10" s="27" t="s">
        <v>16</v>
      </c>
      <c r="C10" s="53"/>
      <c r="D10" s="27"/>
      <c r="E10" s="27"/>
      <c r="F10" s="53"/>
      <c r="G10" s="27"/>
      <c r="H10" s="30"/>
      <c r="I10" s="53"/>
      <c r="J10" s="98" t="s">
        <v>54</v>
      </c>
      <c r="K10" s="99" t="s">
        <v>55</v>
      </c>
      <c r="L10" s="53"/>
      <c r="M10" s="27"/>
      <c r="N10" s="30"/>
    </row>
    <row r="11" spans="1:14" s="26" customFormat="1" ht="12.75">
      <c r="A11" s="31" t="s">
        <v>3</v>
      </c>
      <c r="B11" s="32" t="s">
        <v>15</v>
      </c>
      <c r="C11" s="53" t="s">
        <v>13</v>
      </c>
      <c r="D11" s="27" t="s">
        <v>12</v>
      </c>
      <c r="E11" s="27" t="s">
        <v>33</v>
      </c>
      <c r="F11" s="53" t="s">
        <v>13</v>
      </c>
      <c r="G11" s="27" t="s">
        <v>12</v>
      </c>
      <c r="H11" s="30" t="s">
        <v>33</v>
      </c>
      <c r="I11" s="53" t="s">
        <v>13</v>
      </c>
      <c r="J11" s="27" t="s">
        <v>12</v>
      </c>
      <c r="K11" s="30" t="s">
        <v>33</v>
      </c>
      <c r="L11" s="53" t="s">
        <v>13</v>
      </c>
      <c r="M11" s="27" t="s">
        <v>12</v>
      </c>
      <c r="N11" s="30" t="s">
        <v>33</v>
      </c>
    </row>
    <row r="12" spans="1:24" s="26" customFormat="1" ht="13.5" thickBot="1">
      <c r="A12" s="27" t="s">
        <v>4</v>
      </c>
      <c r="B12" s="27" t="s">
        <v>5</v>
      </c>
      <c r="C12" s="35" t="s">
        <v>4</v>
      </c>
      <c r="D12" s="27" t="s">
        <v>5</v>
      </c>
      <c r="E12" s="27"/>
      <c r="F12" s="35" t="s">
        <v>4</v>
      </c>
      <c r="G12" s="27" t="s">
        <v>5</v>
      </c>
      <c r="H12" s="30"/>
      <c r="I12" s="35" t="s">
        <v>4</v>
      </c>
      <c r="J12" s="27" t="s">
        <v>5</v>
      </c>
      <c r="K12" s="30"/>
      <c r="L12" s="54" t="s">
        <v>4</v>
      </c>
      <c r="M12" s="55" t="s">
        <v>5</v>
      </c>
      <c r="N12" s="56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5" customHeight="1">
      <c r="A13" s="81">
        <v>1</v>
      </c>
      <c r="B13" s="85">
        <f>IF(COUNT('Data Entry - Team 1'!B14,'Data Entry - Team 2'!B14)&gt;0,AVERAGE('Data Entry - Team 1'!B14,'Data Entry - Team 2'!B14),"")</f>
        <v>60</v>
      </c>
      <c r="C13" s="86">
        <f>IF(COUNT('Data Entry - Team 1'!G14:H14,'Data Entry - Team 1'!U14:V14,'Data Entry - Team 2'!G14:H14,'Data Entry - Team 2'!U14:V14)&gt;0,AVERAGE('Data Entry - Team 1'!G14:H14,'Data Entry - Team 1'!U14:V14,'Data Entry - Team 2'!G14:H14,'Data Entry - Team 2'!U14:V14),0)</f>
        <v>0</v>
      </c>
      <c r="D13" s="86">
        <f>IF(COUNT('Data Entry - Team 1'!I14,'Data Entry - Team 1'!W14,'Data Entry - Team 2'!I14,'Data Entry - Team 2'!W14)&gt;0,AVERAGE('Data Entry - Team 1'!I14,'Data Entry - Team 1'!W14,'Data Entry - Team 2'!I14,'Data Entry - Team 2'!W14),0)</f>
        <v>0</v>
      </c>
      <c r="E13" s="86">
        <f>COUNT('Data Entry - Team 1'!G14:H14,'Data Entry - Team 1'!U14:V14,'Data Entry - Team 2'!G14:H14,'Data Entry - Team 2'!U14:V14)</f>
        <v>0</v>
      </c>
      <c r="F13" s="85">
        <f>IF(COUNT('Data Entry - Team 1'!N14:O14,'Data Entry - Team 1'!AB14:AC14,'Data Entry - Team 2'!N14:O14,'Data Entry - Team 2'!AB14:AC14)&gt;0,AVERAGE('Data Entry - Team 1'!N14:O14,'Data Entry - Team 1'!AB14:AC14,'Data Entry - Team 2'!N14:O14,'Data Entry - Team 2'!AB14:AC14),0)</f>
        <v>2.3</v>
      </c>
      <c r="G13" s="86">
        <f>IF(COUNT('Data Entry - Team 1'!P14,'Data Entry - Team 1'!AD14,'Data Entry - Team 2'!P14,'Data Entry - Team 2'!AD14)&gt;0,AVERAGE('Data Entry - Team 1'!P14,'Data Entry - Team 1'!AD14,'Data Entry - Team 2'!P14,'Data Entry - Team 2'!AD14),0)</f>
        <v>21.25</v>
      </c>
      <c r="H13" s="87">
        <f>COUNT('Data Entry - Team 1'!N14:O14,'Data Entry - Team 1'!AB14:AC14,'Data Entry - Team 2'!N14:O14,'Data Entry - Team 2'!AB14:AC14)</f>
        <v>1</v>
      </c>
      <c r="I13" s="86">
        <f>IF(COUNT('Data Entry - Team 1'!AI14:AJ14,'Data Entry - Team 2'!AI14:AJ14)&gt;0,AVERAGE('Data Entry - Team 1'!AI14:AJ14,'Data Entry - Team 2'!AI14:AJ14),0)</f>
        <v>0</v>
      </c>
      <c r="J13" s="86">
        <f>IF(COUNT('Data Entry - Team 1'!AK14,'Data Entry - Team 2'!AK14)&gt;0,AVERAGE('Data Entry - Team 1'!AK14,'Data Entry - Team 2'!AK14),0)</f>
        <v>0</v>
      </c>
      <c r="K13" s="87">
        <f>COUNT('Data Entry - Team 1'!AI14:AJ14,'Data Entry - Team 2'!AI14:AJ14)</f>
        <v>0</v>
      </c>
      <c r="L13" s="38">
        <f aca="true" t="shared" si="0" ref="L13:N16">IF((C13+F13+I13)&gt;0,C13+F13+I13,"")</f>
        <v>2.3</v>
      </c>
      <c r="M13" s="38">
        <f t="shared" si="0"/>
        <v>21.25</v>
      </c>
      <c r="N13" s="101">
        <f t="shared" si="0"/>
        <v>1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s="11" customFormat="1" ht="15" customHeight="1">
      <c r="A14" s="82">
        <f aca="true" t="shared" si="1" ref="A14:A45">A13+1</f>
        <v>2</v>
      </c>
      <c r="B14" s="71">
        <f>IF(COUNT('Data Entry - Team 1'!B15,'Data Entry - Team 2'!B15)&gt;0,AVERAGE('Data Entry - Team 1'!B15,'Data Entry - Team 2'!B15),"")</f>
        <v>72</v>
      </c>
      <c r="C14" s="69">
        <f>IF(COUNT('Data Entry - Team 1'!G15:H15,'Data Entry - Team 1'!U15:V15,'Data Entry - Team 2'!G15:H15,'Data Entry - Team 2'!U15:V15)&gt;0,AVERAGE('Data Entry - Team 1'!G15:H15,'Data Entry - Team 1'!U15:V15,'Data Entry - Team 2'!G15:H15,'Data Entry - Team 2'!U15:V15),0)</f>
        <v>0</v>
      </c>
      <c r="D14" s="69">
        <f>IF(COUNT('Data Entry - Team 1'!I15,'Data Entry - Team 1'!W15,'Data Entry - Team 2'!I15,'Data Entry - Team 2'!W15)&gt;0,AVERAGE('Data Entry - Team 1'!I15,'Data Entry - Team 1'!W15,'Data Entry - Team 2'!I15,'Data Entry - Team 2'!W15),0)</f>
        <v>0</v>
      </c>
      <c r="E14" s="69">
        <f>COUNT('Data Entry - Team 1'!G15:H15,'Data Entry - Team 1'!U15:V15,'Data Entry - Team 2'!G15:H15,'Data Entry - Team 2'!U15:V15)</f>
        <v>0</v>
      </c>
      <c r="F14" s="71">
        <f>IF(COUNT('Data Entry - Team 1'!N15:O15,'Data Entry - Team 1'!AB15:AC15,'Data Entry - Team 2'!N15:O15,'Data Entry - Team 2'!AB15:AC15)&gt;0,AVERAGE('Data Entry - Team 1'!N15:O15,'Data Entry - Team 1'!AB15:AC15,'Data Entry - Team 2'!N15:O15,'Data Entry - Team 2'!AB15:AC15),0)</f>
        <v>1.65</v>
      </c>
      <c r="G14" s="69">
        <f>IF(COUNT('Data Entry - Team 1'!P15,'Data Entry - Team 1'!AD15,'Data Entry - Team 2'!P15,'Data Entry - Team 2'!AD15)&gt;0,AVERAGE('Data Entry - Team 1'!P15,'Data Entry - Team 1'!AD15,'Data Entry - Team 2'!P15,'Data Entry - Team 2'!AD15),0)</f>
        <v>0</v>
      </c>
      <c r="H14" s="88">
        <f>COUNT('Data Entry - Team 1'!N15:O15,'Data Entry - Team 1'!AB15:AC15,'Data Entry - Team 2'!N15:O15,'Data Entry - Team 2'!AB15:AC15)</f>
        <v>1</v>
      </c>
      <c r="I14" s="69">
        <f>IF(COUNT('Data Entry - Team 1'!AI15:AJ15,'Data Entry - Team 2'!AI15:AJ15)&gt;0,AVERAGE('Data Entry - Team 1'!AI15:AJ15,'Data Entry - Team 2'!AI15:AJ15),0)</f>
        <v>0</v>
      </c>
      <c r="J14" s="69">
        <f>IF(COUNT('Data Entry - Team 1'!AK15,'Data Entry - Team 2'!AK15)&gt;0,AVERAGE('Data Entry - Team 1'!AK15,'Data Entry - Team 2'!AK15),0)</f>
        <v>0</v>
      </c>
      <c r="K14" s="88">
        <f>COUNT('Data Entry - Team 1'!AI15:AJ15,'Data Entry - Team 2'!AI15:AJ15)</f>
        <v>0</v>
      </c>
      <c r="L14" s="69">
        <f t="shared" si="0"/>
        <v>1.65</v>
      </c>
      <c r="M14" s="69">
        <f t="shared" si="0"/>
      </c>
      <c r="N14" s="88">
        <f t="shared" si="0"/>
        <v>1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" customHeight="1">
      <c r="A15" s="83">
        <f t="shared" si="1"/>
        <v>3</v>
      </c>
      <c r="B15" s="42">
        <f>IF(COUNT('Data Entry - Team 1'!B16,'Data Entry - Team 2'!B16)&gt;0,AVERAGE('Data Entry - Team 1'!B16,'Data Entry - Team 2'!B16),"")</f>
        <v>76.5</v>
      </c>
      <c r="C15" s="43">
        <f>IF(COUNT('Data Entry - Team 1'!G16:H16,'Data Entry - Team 1'!U16:V16,'Data Entry - Team 2'!G16:H16,'Data Entry - Team 2'!U16:V16)&gt;0,AVERAGE('Data Entry - Team 1'!G16:H16,'Data Entry - Team 1'!U16:V16,'Data Entry - Team 2'!G16:H16,'Data Entry - Team 2'!U16:V16),0)</f>
        <v>0</v>
      </c>
      <c r="D15" s="43">
        <f>IF(COUNT('Data Entry - Team 1'!I16,'Data Entry - Team 1'!W16,'Data Entry - Team 2'!I16,'Data Entry - Team 2'!W16)&gt;0,AVERAGE('Data Entry - Team 1'!I16,'Data Entry - Team 1'!W16,'Data Entry - Team 2'!I16,'Data Entry - Team 2'!W16),0)</f>
        <v>0</v>
      </c>
      <c r="E15" s="43">
        <f>COUNT('Data Entry - Team 1'!G16:H16,'Data Entry - Team 1'!U16:V16,'Data Entry - Team 2'!G16:H16,'Data Entry - Team 2'!U16:V16)</f>
        <v>0</v>
      </c>
      <c r="F15" s="42">
        <f>IF(COUNT('Data Entry - Team 1'!N16:O16,'Data Entry - Team 1'!AB16:AC16,'Data Entry - Team 2'!N16:O16,'Data Entry - Team 2'!AB16:AC16)&gt;0,AVERAGE('Data Entry - Team 1'!N16:O16,'Data Entry - Team 1'!AB16:AC16,'Data Entry - Team 2'!N16:O16,'Data Entry - Team 2'!AB16:AC16),0)</f>
        <v>0</v>
      </c>
      <c r="G15" s="43">
        <f>IF(COUNT('Data Entry - Team 1'!P16,'Data Entry - Team 1'!AD16,'Data Entry - Team 2'!P16,'Data Entry - Team 2'!AD16)&gt;0,AVERAGE('Data Entry - Team 1'!P16,'Data Entry - Team 1'!AD16,'Data Entry - Team 2'!P16,'Data Entry - Team 2'!AD16),0)</f>
        <v>0</v>
      </c>
      <c r="H15" s="44">
        <f>COUNT('Data Entry - Team 1'!N16:O16,'Data Entry - Team 1'!AB16:AC16,'Data Entry - Team 2'!N16:O16,'Data Entry - Team 2'!AB16:AC16)</f>
        <v>0</v>
      </c>
      <c r="I15" s="43">
        <f>IF(COUNT('Data Entry - Team 1'!AI16:AJ16,'Data Entry - Team 2'!AI16:AJ16)&gt;0,AVERAGE('Data Entry - Team 1'!AI16:AJ16,'Data Entry - Team 2'!AI16:AJ16),0)</f>
        <v>0</v>
      </c>
      <c r="J15" s="43">
        <f>IF(COUNT('Data Entry - Team 1'!AK16,'Data Entry - Team 2'!AK16)&gt;0,AVERAGE('Data Entry - Team 1'!AK16,'Data Entry - Team 2'!AK16),0)</f>
        <v>0</v>
      </c>
      <c r="K15" s="44">
        <f>COUNT('Data Entry - Team 1'!AI16:AJ16,'Data Entry - Team 2'!AI16:AJ16)</f>
        <v>0</v>
      </c>
      <c r="L15" s="38">
        <f t="shared" si="0"/>
      </c>
      <c r="M15" s="38">
        <f t="shared" si="0"/>
      </c>
      <c r="N15" s="101">
        <f t="shared" si="0"/>
      </c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11" customFormat="1" ht="15" customHeight="1">
      <c r="A16" s="82">
        <f t="shared" si="1"/>
        <v>4</v>
      </c>
      <c r="B16" s="71">
        <f>IF(COUNT('Data Entry - Team 1'!B17,'Data Entry - Team 2'!B17)&gt;0,AVERAGE('Data Entry - Team 1'!B17,'Data Entry - Team 2'!B17),"")</f>
        <v>84.5</v>
      </c>
      <c r="C16" s="69">
        <f>IF(COUNT('Data Entry - Team 1'!G17:H17,'Data Entry - Team 1'!U17:V17,'Data Entry - Team 2'!G17:H17,'Data Entry - Team 2'!U17:V17)&gt;0,AVERAGE('Data Entry - Team 1'!G17:H17,'Data Entry - Team 1'!U17:V17,'Data Entry - Team 2'!G17:H17,'Data Entry - Team 2'!U17:V17),0)</f>
        <v>0.93</v>
      </c>
      <c r="D16" s="69">
        <f>IF(COUNT('Data Entry - Team 1'!I17,'Data Entry - Team 1'!W17,'Data Entry - Team 2'!I17,'Data Entry - Team 2'!W17)&gt;0,AVERAGE('Data Entry - Team 1'!I17,'Data Entry - Team 1'!W17,'Data Entry - Team 2'!I17,'Data Entry - Team 2'!W17),0)</f>
        <v>0</v>
      </c>
      <c r="E16" s="69">
        <f>COUNT('Data Entry - Team 1'!G17:H17,'Data Entry - Team 1'!U17:V17,'Data Entry - Team 2'!G17:H17,'Data Entry - Team 2'!U17:V17)</f>
        <v>1</v>
      </c>
      <c r="F16" s="71">
        <f>IF(COUNT('Data Entry - Team 1'!N17:O17,'Data Entry - Team 1'!AB17:AC17,'Data Entry - Team 2'!N17:O17,'Data Entry - Team 2'!AB17:AC17)&gt;0,AVERAGE('Data Entry - Team 1'!N17:O17,'Data Entry - Team 1'!AB17:AC17,'Data Entry - Team 2'!N17:O17,'Data Entry - Team 2'!AB17:AC17),0)</f>
        <v>0</v>
      </c>
      <c r="G16" s="69">
        <f>IF(COUNT('Data Entry - Team 1'!P17,'Data Entry - Team 1'!AD17,'Data Entry - Team 2'!P17,'Data Entry - Team 2'!AD17)&gt;0,AVERAGE('Data Entry - Team 1'!P17,'Data Entry - Team 1'!AD17,'Data Entry - Team 2'!P17,'Data Entry - Team 2'!AD17),0)</f>
        <v>0</v>
      </c>
      <c r="H16" s="88">
        <f>COUNT('Data Entry - Team 1'!N17:O17,'Data Entry - Team 1'!AB17:AC17,'Data Entry - Team 2'!N17:O17,'Data Entry - Team 2'!AB17:AC17)</f>
        <v>0</v>
      </c>
      <c r="I16" s="69">
        <f>IF(COUNT('Data Entry - Team 1'!AI17:AJ17,'Data Entry - Team 2'!AI17:AJ17)&gt;0,AVERAGE('Data Entry - Team 1'!AI17:AJ17,'Data Entry - Team 2'!AI17:AJ17),0)</f>
        <v>0</v>
      </c>
      <c r="J16" s="69">
        <f>IF(COUNT('Data Entry - Team 1'!AK17,'Data Entry - Team 2'!AK17)&gt;0,AVERAGE('Data Entry - Team 1'!AK17,'Data Entry - Team 2'!AK17),0)</f>
        <v>0</v>
      </c>
      <c r="K16" s="88">
        <f>COUNT('Data Entry - Team 1'!AI17:AJ17,'Data Entry - Team 2'!AI17:AJ17)</f>
        <v>0</v>
      </c>
      <c r="L16" s="69">
        <f t="shared" si="0"/>
        <v>0.93</v>
      </c>
      <c r="M16" s="69">
        <f t="shared" si="0"/>
      </c>
      <c r="N16" s="88">
        <f t="shared" si="0"/>
        <v>1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" customHeight="1">
      <c r="A17" s="83">
        <f t="shared" si="1"/>
        <v>5</v>
      </c>
      <c r="B17" s="42">
        <f>IF(COUNT('Data Entry - Team 1'!B18,'Data Entry - Team 2'!B18)&gt;0,AVERAGE('Data Entry - Team 1'!B18,'Data Entry - Team 2'!B18),"")</f>
        <v>73.5</v>
      </c>
      <c r="C17" s="43">
        <f>IF(COUNT('Data Entry - Team 1'!G18:H18,'Data Entry - Team 1'!U18:V18,'Data Entry - Team 2'!G18:H18,'Data Entry - Team 2'!U18:V18)&gt;0,AVERAGE('Data Entry - Team 1'!G18:H18,'Data Entry - Team 1'!U18:V18,'Data Entry - Team 2'!G18:H18,'Data Entry - Team 2'!U18:V18),0)</f>
        <v>2.61</v>
      </c>
      <c r="D17" s="43">
        <f>IF(COUNT('Data Entry - Team 1'!I18,'Data Entry - Team 1'!W18,'Data Entry - Team 2'!I18,'Data Entry - Team 2'!W18)&gt;0,AVERAGE('Data Entry - Team 1'!I18,'Data Entry - Team 1'!W18,'Data Entry - Team 2'!I18,'Data Entry - Team 2'!W18),0)</f>
        <v>2</v>
      </c>
      <c r="E17" s="43">
        <f>COUNT('Data Entry - Team 1'!G18:H18,'Data Entry - Team 1'!U18:V18,'Data Entry - Team 2'!G18:H18,'Data Entry - Team 2'!U18:V18)</f>
        <v>1</v>
      </c>
      <c r="F17" s="42">
        <f>IF(COUNT('Data Entry - Team 1'!N18:O18,'Data Entry - Team 1'!AB18:AC18,'Data Entry - Team 2'!N18:O18,'Data Entry - Team 2'!AB18:AC18)&gt;0,AVERAGE('Data Entry - Team 1'!N18:O18,'Data Entry - Team 1'!AB18:AC18,'Data Entry - Team 2'!N18:O18,'Data Entry - Team 2'!AB18:AC18),0)</f>
        <v>0</v>
      </c>
      <c r="G17" s="43">
        <f>IF(COUNT('Data Entry - Team 1'!P18,'Data Entry - Team 1'!AD18,'Data Entry - Team 2'!P18,'Data Entry - Team 2'!AD18)&gt;0,AVERAGE('Data Entry - Team 1'!P18,'Data Entry - Team 1'!AD18,'Data Entry - Team 2'!P18,'Data Entry - Team 2'!AD18),0)</f>
        <v>0</v>
      </c>
      <c r="H17" s="44">
        <f>COUNT('Data Entry - Team 1'!N18:O18,'Data Entry - Team 1'!AB18:AC18,'Data Entry - Team 2'!N18:O18,'Data Entry - Team 2'!AB18:AC18)</f>
        <v>0</v>
      </c>
      <c r="I17" s="43">
        <f>IF(COUNT('Data Entry - Team 1'!AI18:AJ18,'Data Entry - Team 2'!AI18:AJ18)&gt;0,AVERAGE('Data Entry - Team 1'!AI18:AJ18,'Data Entry - Team 2'!AI18:AJ18),0)</f>
        <v>0</v>
      </c>
      <c r="J17" s="43">
        <f>IF(COUNT('Data Entry - Team 1'!AK18,'Data Entry - Team 2'!AK18)&gt;0,AVERAGE('Data Entry - Team 1'!AK18,'Data Entry - Team 2'!AK18),0)</f>
        <v>0</v>
      </c>
      <c r="K17" s="44">
        <f>COUNT('Data Entry - Team 1'!AI18:AJ18,'Data Entry - Team 2'!AI18:AJ18)</f>
        <v>0</v>
      </c>
      <c r="L17" s="38">
        <f aca="true" t="shared" si="2" ref="L17:L62">IF((C17+F17+I17)&gt;0,C17+F17+I17,"")</f>
        <v>2.61</v>
      </c>
      <c r="M17" s="38">
        <f aca="true" t="shared" si="3" ref="M17:M62">IF((D17+G17+J17)&gt;0,D17+G17+J17,"")</f>
        <v>2</v>
      </c>
      <c r="N17" s="101">
        <f aca="true" t="shared" si="4" ref="N17:N62">IF((E17+H17+K17)&gt;0,E17+H17+K17,"")</f>
        <v>1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11" customFormat="1" ht="15" customHeight="1">
      <c r="A18" s="82">
        <f t="shared" si="1"/>
        <v>6</v>
      </c>
      <c r="B18" s="71">
        <f>IF(COUNT('Data Entry - Team 1'!B19,'Data Entry - Team 2'!B19)&gt;0,AVERAGE('Data Entry - Team 1'!B19,'Data Entry - Team 2'!B19),"")</f>
        <v>68</v>
      </c>
      <c r="C18" s="69">
        <f>IF(COUNT('Data Entry - Team 1'!G19:H19,'Data Entry - Team 1'!U19:V19,'Data Entry - Team 2'!G19:H19,'Data Entry - Team 2'!U19:V19)&gt;0,AVERAGE('Data Entry - Team 1'!G19:H19,'Data Entry - Team 1'!U19:V19,'Data Entry - Team 2'!G19:H19,'Data Entry - Team 2'!U19:V19),0)</f>
        <v>0.8400000000000001</v>
      </c>
      <c r="D18" s="69">
        <f>IF(COUNT('Data Entry - Team 1'!I19,'Data Entry - Team 1'!W19,'Data Entry - Team 2'!I19,'Data Entry - Team 2'!W19)&gt;0,AVERAGE('Data Entry - Team 1'!I19,'Data Entry - Team 1'!W19,'Data Entry - Team 2'!I19,'Data Entry - Team 2'!W19),0)</f>
        <v>4.25</v>
      </c>
      <c r="E18" s="69">
        <f>COUNT('Data Entry - Team 1'!G19:H19,'Data Entry - Team 1'!U19:V19,'Data Entry - Team 2'!G19:H19,'Data Entry - Team 2'!U19:V19)</f>
        <v>1</v>
      </c>
      <c r="F18" s="71">
        <f>IF(COUNT('Data Entry - Team 1'!N19:O19,'Data Entry - Team 1'!AB19:AC19,'Data Entry - Team 2'!N19:O19,'Data Entry - Team 2'!AB19:AC19)&gt;0,AVERAGE('Data Entry - Team 1'!N19:O19,'Data Entry - Team 1'!AB19:AC19,'Data Entry - Team 2'!N19:O19,'Data Entry - Team 2'!AB19:AC19),0)</f>
        <v>3.1</v>
      </c>
      <c r="G18" s="69">
        <f>IF(COUNT('Data Entry - Team 1'!P19,'Data Entry - Team 1'!AD19,'Data Entry - Team 2'!P19,'Data Entry - Team 2'!AD19)&gt;0,AVERAGE('Data Entry - Team 1'!P19,'Data Entry - Team 1'!AD19,'Data Entry - Team 2'!P19,'Data Entry - Team 2'!AD19),0)</f>
        <v>9.23</v>
      </c>
      <c r="H18" s="88">
        <f>COUNT('Data Entry - Team 1'!N19:O19,'Data Entry - Team 1'!AB19:AC19,'Data Entry - Team 2'!N19:O19,'Data Entry - Team 2'!AB19:AC19)</f>
        <v>1</v>
      </c>
      <c r="I18" s="69">
        <f>IF(COUNT('Data Entry - Team 1'!AI19:AJ19,'Data Entry - Team 2'!AI19:AJ19)&gt;0,AVERAGE('Data Entry - Team 1'!AI19:AJ19,'Data Entry - Team 2'!AI19:AJ19),0)</f>
        <v>0</v>
      </c>
      <c r="J18" s="69">
        <f>IF(COUNT('Data Entry - Team 1'!AK19,'Data Entry - Team 2'!AK19)&gt;0,AVERAGE('Data Entry - Team 1'!AK19,'Data Entry - Team 2'!AK19),0)</f>
        <v>0</v>
      </c>
      <c r="K18" s="88">
        <f>COUNT('Data Entry - Team 1'!AI19:AJ19,'Data Entry - Team 2'!AI19:AJ19)</f>
        <v>0</v>
      </c>
      <c r="L18" s="69">
        <f t="shared" si="2"/>
        <v>3.9400000000000004</v>
      </c>
      <c r="M18" s="69">
        <f t="shared" si="3"/>
        <v>13.48</v>
      </c>
      <c r="N18" s="88">
        <f t="shared" si="4"/>
        <v>2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5" customHeight="1">
      <c r="A19" s="83">
        <f t="shared" si="1"/>
        <v>7</v>
      </c>
      <c r="B19" s="42">
        <f>IF(COUNT('Data Entry - Team 1'!B20,'Data Entry - Team 2'!B20)&gt;0,AVERAGE('Data Entry - Team 1'!B20,'Data Entry - Team 2'!B20),"")</f>
        <v>70</v>
      </c>
      <c r="C19" s="43">
        <f>IF(COUNT('Data Entry - Team 1'!G20:H20,'Data Entry - Team 1'!U20:V20,'Data Entry - Team 2'!G20:H20,'Data Entry - Team 2'!U20:V20)&gt;0,AVERAGE('Data Entry - Team 1'!G20:H20,'Data Entry - Team 1'!U20:V20,'Data Entry - Team 2'!G20:H20,'Data Entry - Team 2'!U20:V20),0)</f>
        <v>6.307666666666666</v>
      </c>
      <c r="D19" s="43">
        <f>IF(COUNT('Data Entry - Team 1'!I20,'Data Entry - Team 1'!W20,'Data Entry - Team 2'!I20,'Data Entry - Team 2'!W20)&gt;0,AVERAGE('Data Entry - Team 1'!I20,'Data Entry - Team 1'!W20,'Data Entry - Team 2'!I20,'Data Entry - Team 2'!W20),0)</f>
        <v>11.683333333333332</v>
      </c>
      <c r="E19" s="43">
        <f>COUNT('Data Entry - Team 1'!G20:H20,'Data Entry - Team 1'!U20:V20,'Data Entry - Team 2'!G20:H20,'Data Entry - Team 2'!U20:V20)</f>
        <v>3</v>
      </c>
      <c r="F19" s="42">
        <f>IF(COUNT('Data Entry - Team 1'!N20:O20,'Data Entry - Team 1'!AB20:AC20,'Data Entry - Team 2'!N20:O20,'Data Entry - Team 2'!AB20:AC20)&gt;0,AVERAGE('Data Entry - Team 1'!N20:O20,'Data Entry - Team 1'!AB20:AC20,'Data Entry - Team 2'!N20:O20,'Data Entry - Team 2'!AB20:AC20),0)</f>
        <v>1.5</v>
      </c>
      <c r="G19" s="43">
        <f>IF(COUNT('Data Entry - Team 1'!P20,'Data Entry - Team 1'!AD20,'Data Entry - Team 2'!P20,'Data Entry - Team 2'!AD20)&gt;0,AVERAGE('Data Entry - Team 1'!P20,'Data Entry - Team 1'!AD20,'Data Entry - Team 2'!P20,'Data Entry - Team 2'!AD20),0)</f>
        <v>0</v>
      </c>
      <c r="H19" s="44">
        <f>COUNT('Data Entry - Team 1'!N20:O20,'Data Entry - Team 1'!AB20:AC20,'Data Entry - Team 2'!N20:O20,'Data Entry - Team 2'!AB20:AC20)</f>
        <v>1</v>
      </c>
      <c r="I19" s="43">
        <f>IF(COUNT('Data Entry - Team 1'!AI20:AJ20,'Data Entry - Team 2'!AI20:AJ20)&gt;0,AVERAGE('Data Entry - Team 1'!AI20:AJ20,'Data Entry - Team 2'!AI20:AJ20),0)</f>
        <v>0</v>
      </c>
      <c r="J19" s="43">
        <f>IF(COUNT('Data Entry - Team 1'!AK20,'Data Entry - Team 2'!AK20)&gt;0,AVERAGE('Data Entry - Team 1'!AK20,'Data Entry - Team 2'!AK20),0)</f>
        <v>0</v>
      </c>
      <c r="K19" s="44">
        <f>COUNT('Data Entry - Team 1'!AI20:AJ20,'Data Entry - Team 2'!AI20:AJ20)</f>
        <v>0</v>
      </c>
      <c r="L19" s="38">
        <f t="shared" si="2"/>
        <v>7.807666666666666</v>
      </c>
      <c r="M19" s="38">
        <f t="shared" si="3"/>
        <v>11.683333333333332</v>
      </c>
      <c r="N19" s="101">
        <f t="shared" si="4"/>
        <v>4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11" customFormat="1" ht="15" customHeight="1">
      <c r="A20" s="82">
        <f t="shared" si="1"/>
        <v>8</v>
      </c>
      <c r="B20" s="71">
        <f>IF(COUNT('Data Entry - Team 1'!B21,'Data Entry - Team 2'!B21)&gt;0,AVERAGE('Data Entry - Team 1'!B21,'Data Entry - Team 2'!B21),"")</f>
        <v>71</v>
      </c>
      <c r="C20" s="69">
        <f>IF(COUNT('Data Entry - Team 1'!G21:H21,'Data Entry - Team 1'!U21:V21,'Data Entry - Team 2'!G21:H21,'Data Entry - Team 2'!U21:V21)&gt;0,AVERAGE('Data Entry - Team 1'!G21:H21,'Data Entry - Team 1'!U21:V21,'Data Entry - Team 2'!G21:H21,'Data Entry - Team 2'!U21:V21),0)</f>
        <v>0.815</v>
      </c>
      <c r="D20" s="69">
        <f>IF(COUNT('Data Entry - Team 1'!I21,'Data Entry - Team 1'!W21,'Data Entry - Team 2'!I21,'Data Entry - Team 2'!W21)&gt;0,AVERAGE('Data Entry - Team 1'!I21,'Data Entry - Team 1'!W21,'Data Entry - Team 2'!I21,'Data Entry - Team 2'!W21),0)</f>
        <v>0</v>
      </c>
      <c r="E20" s="69">
        <f>COUNT('Data Entry - Team 1'!G21:H21,'Data Entry - Team 1'!U21:V21,'Data Entry - Team 2'!G21:H21,'Data Entry - Team 2'!U21:V21)</f>
        <v>2</v>
      </c>
      <c r="F20" s="71">
        <f>IF(COUNT('Data Entry - Team 1'!N21:O21,'Data Entry - Team 1'!AB21:AC21,'Data Entry - Team 2'!N21:O21,'Data Entry - Team 2'!AB21:AC21)&gt;0,AVERAGE('Data Entry - Team 1'!N21:O21,'Data Entry - Team 1'!AB21:AC21,'Data Entry - Team 2'!N21:O21,'Data Entry - Team 2'!AB21:AC21),0)</f>
        <v>0</v>
      </c>
      <c r="G20" s="69">
        <f>IF(COUNT('Data Entry - Team 1'!P21,'Data Entry - Team 1'!AD21,'Data Entry - Team 2'!P21,'Data Entry - Team 2'!AD21)&gt;0,AVERAGE('Data Entry - Team 1'!P21,'Data Entry - Team 1'!AD21,'Data Entry - Team 2'!P21,'Data Entry - Team 2'!AD21),0)</f>
        <v>0</v>
      </c>
      <c r="H20" s="88">
        <f>COUNT('Data Entry - Team 1'!N21:O21,'Data Entry - Team 1'!AB21:AC21,'Data Entry - Team 2'!N21:O21,'Data Entry - Team 2'!AB21:AC21)</f>
        <v>0</v>
      </c>
      <c r="I20" s="69">
        <f>IF(COUNT('Data Entry - Team 1'!AI21:AJ21,'Data Entry - Team 2'!AI21:AJ21)&gt;0,AVERAGE('Data Entry - Team 1'!AI21:AJ21,'Data Entry - Team 2'!AI21:AJ21),0)</f>
        <v>0</v>
      </c>
      <c r="J20" s="69">
        <f>IF(COUNT('Data Entry - Team 1'!AK21,'Data Entry - Team 2'!AK21)&gt;0,AVERAGE('Data Entry - Team 1'!AK21,'Data Entry - Team 2'!AK21),0)</f>
        <v>0</v>
      </c>
      <c r="K20" s="88">
        <f>COUNT('Data Entry - Team 1'!AI21:AJ21,'Data Entry - Team 2'!AI21:AJ21)</f>
        <v>0</v>
      </c>
      <c r="L20" s="69">
        <f t="shared" si="2"/>
        <v>0.815</v>
      </c>
      <c r="M20" s="69">
        <f t="shared" si="3"/>
      </c>
      <c r="N20" s="88">
        <f t="shared" si="4"/>
        <v>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5" customHeight="1">
      <c r="A21" s="83">
        <f t="shared" si="1"/>
        <v>9</v>
      </c>
      <c r="B21" s="42">
        <f>IF(COUNT('Data Entry - Team 1'!B22,'Data Entry - Team 2'!B22)&gt;0,AVERAGE('Data Entry - Team 1'!B22,'Data Entry - Team 2'!B22),"")</f>
        <v>73</v>
      </c>
      <c r="C21" s="43">
        <f>IF(COUNT('Data Entry - Team 1'!G22:H22,'Data Entry - Team 1'!U22:V22,'Data Entry - Team 2'!G22:H22,'Data Entry - Team 2'!U22:V22)&gt;0,AVERAGE('Data Entry - Team 1'!G22:H22,'Data Entry - Team 1'!U22:V22,'Data Entry - Team 2'!G22:H22,'Data Entry - Team 2'!U22:V22),0)</f>
        <v>3.75</v>
      </c>
      <c r="D21" s="43">
        <f>IF(COUNT('Data Entry - Team 1'!I22,'Data Entry - Team 1'!W22,'Data Entry - Team 2'!I22,'Data Entry - Team 2'!W22)&gt;0,AVERAGE('Data Entry - Team 1'!I22,'Data Entry - Team 1'!W22,'Data Entry - Team 2'!I22,'Data Entry - Team 2'!W22),0)</f>
        <v>9.23</v>
      </c>
      <c r="E21" s="43">
        <f>COUNT('Data Entry - Team 1'!G22:H22,'Data Entry - Team 1'!U22:V22,'Data Entry - Team 2'!G22:H22,'Data Entry - Team 2'!U22:V22)</f>
        <v>1</v>
      </c>
      <c r="F21" s="42">
        <f>IF(COUNT('Data Entry - Team 1'!N22:O22,'Data Entry - Team 1'!AB22:AC22,'Data Entry - Team 2'!N22:O22,'Data Entry - Team 2'!AB22:AC22)&gt;0,AVERAGE('Data Entry - Team 1'!N22:O22,'Data Entry - Team 1'!AB22:AC22,'Data Entry - Team 2'!N22:O22,'Data Entry - Team 2'!AB22:AC22),0)</f>
        <v>0</v>
      </c>
      <c r="G21" s="43">
        <f>IF(COUNT('Data Entry - Team 1'!P22,'Data Entry - Team 1'!AD22,'Data Entry - Team 2'!P22,'Data Entry - Team 2'!AD22)&gt;0,AVERAGE('Data Entry - Team 1'!P22,'Data Entry - Team 1'!AD22,'Data Entry - Team 2'!P22,'Data Entry - Team 2'!AD22),0)</f>
        <v>0</v>
      </c>
      <c r="H21" s="44">
        <f>COUNT('Data Entry - Team 1'!N22:O22,'Data Entry - Team 1'!AB22:AC22,'Data Entry - Team 2'!N22:O22,'Data Entry - Team 2'!AB22:AC22)</f>
        <v>0</v>
      </c>
      <c r="I21" s="43">
        <f>IF(COUNT('Data Entry - Team 1'!AI22:AJ22,'Data Entry - Team 2'!AI22:AJ22)&gt;0,AVERAGE('Data Entry - Team 1'!AI22:AJ22,'Data Entry - Team 2'!AI22:AJ22),0)</f>
        <v>0</v>
      </c>
      <c r="J21" s="43">
        <f>IF(COUNT('Data Entry - Team 1'!AK22,'Data Entry - Team 2'!AK22)&gt;0,AVERAGE('Data Entry - Team 1'!AK22,'Data Entry - Team 2'!AK22),0)</f>
        <v>0</v>
      </c>
      <c r="K21" s="44">
        <f>COUNT('Data Entry - Team 1'!AI22:AJ22,'Data Entry - Team 2'!AI22:AJ22)</f>
        <v>0</v>
      </c>
      <c r="L21" s="38">
        <f t="shared" si="2"/>
        <v>3.75</v>
      </c>
      <c r="M21" s="38">
        <f t="shared" si="3"/>
        <v>9.23</v>
      </c>
      <c r="N21" s="101">
        <f t="shared" si="4"/>
        <v>1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s="11" customFormat="1" ht="15" customHeight="1">
      <c r="A22" s="82">
        <f t="shared" si="1"/>
        <v>10</v>
      </c>
      <c r="B22" s="71">
        <f>IF(COUNT('Data Entry - Team 1'!B23,'Data Entry - Team 2'!B23)&gt;0,AVERAGE('Data Entry - Team 1'!B23,'Data Entry - Team 2'!B23),"")</f>
        <v>80.5</v>
      </c>
      <c r="C22" s="69">
        <f>IF(COUNT('Data Entry - Team 1'!G23:H23,'Data Entry - Team 1'!U23:V23,'Data Entry - Team 2'!G23:H23,'Data Entry - Team 2'!U23:V23)&gt;0,AVERAGE('Data Entry - Team 1'!G23:H23,'Data Entry - Team 1'!U23:V23,'Data Entry - Team 2'!G23:H23,'Data Entry - Team 2'!U23:V23),0)</f>
        <v>1.44</v>
      </c>
      <c r="D22" s="69">
        <f>IF(COUNT('Data Entry - Team 1'!I23,'Data Entry - Team 1'!W23,'Data Entry - Team 2'!I23,'Data Entry - Team 2'!W23)&gt;0,AVERAGE('Data Entry - Team 1'!I23,'Data Entry - Team 1'!W23,'Data Entry - Team 2'!I23,'Data Entry - Team 2'!W23),0)</f>
        <v>0</v>
      </c>
      <c r="E22" s="69">
        <f>COUNT('Data Entry - Team 1'!G23:H23,'Data Entry - Team 1'!U23:V23,'Data Entry - Team 2'!G23:H23,'Data Entry - Team 2'!U23:V23)</f>
        <v>1</v>
      </c>
      <c r="F22" s="71">
        <f>IF(COUNT('Data Entry - Team 1'!N23:O23,'Data Entry - Team 1'!AB23:AC23,'Data Entry - Team 2'!N23:O23,'Data Entry - Team 2'!AB23:AC23)&gt;0,AVERAGE('Data Entry - Team 1'!N23:O23,'Data Entry - Team 1'!AB23:AC23,'Data Entry - Team 2'!N23:O23,'Data Entry - Team 2'!AB23:AC23),0)</f>
        <v>1.7</v>
      </c>
      <c r="G22" s="69">
        <f>IF(COUNT('Data Entry - Team 1'!P23,'Data Entry - Team 1'!AD23,'Data Entry - Team 2'!P23,'Data Entry - Team 2'!AD23)&gt;0,AVERAGE('Data Entry - Team 1'!P23,'Data Entry - Team 1'!AD23,'Data Entry - Team 2'!P23,'Data Entry - Team 2'!AD23),0)</f>
        <v>0</v>
      </c>
      <c r="H22" s="88">
        <f>COUNT('Data Entry - Team 1'!N23:O23,'Data Entry - Team 1'!AB23:AC23,'Data Entry - Team 2'!N23:O23,'Data Entry - Team 2'!AB23:AC23)</f>
        <v>1</v>
      </c>
      <c r="I22" s="69">
        <f>IF(COUNT('Data Entry - Team 1'!AI23:AJ23,'Data Entry - Team 2'!AI23:AJ23)&gt;0,AVERAGE('Data Entry - Team 1'!AI23:AJ23,'Data Entry - Team 2'!AI23:AJ23),0)</f>
        <v>0</v>
      </c>
      <c r="J22" s="69">
        <f>IF(COUNT('Data Entry - Team 1'!AK23,'Data Entry - Team 2'!AK23)&gt;0,AVERAGE('Data Entry - Team 1'!AK23,'Data Entry - Team 2'!AK23),0)</f>
        <v>0</v>
      </c>
      <c r="K22" s="88">
        <f>COUNT('Data Entry - Team 1'!AI23:AJ23,'Data Entry - Team 2'!AI23:AJ23)</f>
        <v>0</v>
      </c>
      <c r="L22" s="69">
        <f t="shared" si="2"/>
        <v>3.1399999999999997</v>
      </c>
      <c r="M22" s="69">
        <f t="shared" si="3"/>
      </c>
      <c r="N22" s="88">
        <f t="shared" si="4"/>
        <v>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" customHeight="1">
      <c r="A23" s="83">
        <f t="shared" si="1"/>
        <v>11</v>
      </c>
      <c r="B23" s="42">
        <f>IF(COUNT('Data Entry - Team 1'!B24,'Data Entry - Team 2'!B24)&gt;0,AVERAGE('Data Entry - Team 1'!B24,'Data Entry - Team 2'!B24),"")</f>
        <v>98.5</v>
      </c>
      <c r="C23" s="43">
        <f>IF(COUNT('Data Entry - Team 1'!G24:H24,'Data Entry - Team 1'!U24:V24,'Data Entry - Team 2'!G24:H24,'Data Entry - Team 2'!U24:V24)&gt;0,AVERAGE('Data Entry - Team 1'!G24:H24,'Data Entry - Team 1'!U24:V24,'Data Entry - Team 2'!G24:H24,'Data Entry - Team 2'!U24:V24),0)</f>
        <v>1.3</v>
      </c>
      <c r="D23" s="43">
        <f>IF(COUNT('Data Entry - Team 1'!I24,'Data Entry - Team 1'!W24,'Data Entry - Team 2'!I24,'Data Entry - Team 2'!W24)&gt;0,AVERAGE('Data Entry - Team 1'!I24,'Data Entry - Team 1'!W24,'Data Entry - Team 2'!I24,'Data Entry - Team 2'!W24),0)</f>
        <v>0</v>
      </c>
      <c r="E23" s="43">
        <f>COUNT('Data Entry - Team 1'!G24:H24,'Data Entry - Team 1'!U24:V24,'Data Entry - Team 2'!G24:H24,'Data Entry - Team 2'!U24:V24)</f>
        <v>1</v>
      </c>
      <c r="F23" s="42">
        <f>IF(COUNT('Data Entry - Team 1'!N24:O24,'Data Entry - Team 1'!AB24:AC24,'Data Entry - Team 2'!N24:O24,'Data Entry - Team 2'!AB24:AC24)&gt;0,AVERAGE('Data Entry - Team 1'!N24:O24,'Data Entry - Team 1'!AB24:AC24,'Data Entry - Team 2'!N24:O24,'Data Entry - Team 2'!AB24:AC24),0)</f>
        <v>0</v>
      </c>
      <c r="G23" s="43">
        <f>IF(COUNT('Data Entry - Team 1'!P24,'Data Entry - Team 1'!AD24,'Data Entry - Team 2'!P24,'Data Entry - Team 2'!AD24)&gt;0,AVERAGE('Data Entry - Team 1'!P24,'Data Entry - Team 1'!AD24,'Data Entry - Team 2'!P24,'Data Entry - Team 2'!AD24),0)</f>
        <v>0</v>
      </c>
      <c r="H23" s="44">
        <f>COUNT('Data Entry - Team 1'!N24:O24,'Data Entry - Team 1'!AB24:AC24,'Data Entry - Team 2'!N24:O24,'Data Entry - Team 2'!AB24:AC24)</f>
        <v>0</v>
      </c>
      <c r="I23" s="43">
        <f>IF(COUNT('Data Entry - Team 1'!AI24:AJ24,'Data Entry - Team 2'!AI24:AJ24)&gt;0,AVERAGE('Data Entry - Team 1'!AI24:AJ24,'Data Entry - Team 2'!AI24:AJ24),0)</f>
        <v>0</v>
      </c>
      <c r="J23" s="43">
        <f>IF(COUNT('Data Entry - Team 1'!AK24,'Data Entry - Team 2'!AK24)&gt;0,AVERAGE('Data Entry - Team 1'!AK24,'Data Entry - Team 2'!AK24),0)</f>
        <v>0</v>
      </c>
      <c r="K23" s="44">
        <f>COUNT('Data Entry - Team 1'!AI24:AJ24,'Data Entry - Team 2'!AI24:AJ24)</f>
        <v>0</v>
      </c>
      <c r="L23" s="38">
        <f t="shared" si="2"/>
        <v>1.3</v>
      </c>
      <c r="M23" s="38">
        <f t="shared" si="3"/>
      </c>
      <c r="N23" s="101">
        <f t="shared" si="4"/>
        <v>1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11" customFormat="1" ht="15" customHeight="1">
      <c r="A24" s="82">
        <f t="shared" si="1"/>
        <v>12</v>
      </c>
      <c r="B24" s="71">
        <f>IF(COUNT('Data Entry - Team 1'!B25,'Data Entry - Team 2'!B25)&gt;0,AVERAGE('Data Entry - Team 1'!B25,'Data Entry - Team 2'!B25),"")</f>
        <v>103</v>
      </c>
      <c r="C24" s="69">
        <f>IF(COUNT('Data Entry - Team 1'!G25:H25,'Data Entry - Team 1'!U25:V25,'Data Entry - Team 2'!G25:H25,'Data Entry - Team 2'!U25:V25)&gt;0,AVERAGE('Data Entry - Team 1'!G25:H25,'Data Entry - Team 1'!U25:V25,'Data Entry - Team 2'!G25:H25,'Data Entry - Team 2'!U25:V25),0)</f>
        <v>0</v>
      </c>
      <c r="D24" s="69">
        <f>IF(COUNT('Data Entry - Team 1'!I25,'Data Entry - Team 1'!W25,'Data Entry - Team 2'!I25,'Data Entry - Team 2'!W25)&gt;0,AVERAGE('Data Entry - Team 1'!I25,'Data Entry - Team 1'!W25,'Data Entry - Team 2'!I25,'Data Entry - Team 2'!W25),0)</f>
        <v>0</v>
      </c>
      <c r="E24" s="69">
        <f>COUNT('Data Entry - Team 1'!G25:H25,'Data Entry - Team 1'!U25:V25,'Data Entry - Team 2'!G25:H25,'Data Entry - Team 2'!U25:V25)</f>
        <v>0</v>
      </c>
      <c r="F24" s="71">
        <f>IF(COUNT('Data Entry - Team 1'!N25:O25,'Data Entry - Team 1'!AB25:AC25,'Data Entry - Team 2'!N25:O25,'Data Entry - Team 2'!AB25:AC25)&gt;0,AVERAGE('Data Entry - Team 1'!N25:O25,'Data Entry - Team 1'!AB25:AC25,'Data Entry - Team 2'!N25:O25,'Data Entry - Team 2'!AB25:AC25),0)</f>
        <v>0</v>
      </c>
      <c r="G24" s="69">
        <f>IF(COUNT('Data Entry - Team 1'!P25,'Data Entry - Team 1'!AD25,'Data Entry - Team 2'!P25,'Data Entry - Team 2'!AD25)&gt;0,AVERAGE('Data Entry - Team 1'!P25,'Data Entry - Team 1'!AD25,'Data Entry - Team 2'!P25,'Data Entry - Team 2'!AD25),0)</f>
        <v>0</v>
      </c>
      <c r="H24" s="88">
        <f>COUNT('Data Entry - Team 1'!N25:O25,'Data Entry - Team 1'!AB25:AC25,'Data Entry - Team 2'!N25:O25,'Data Entry - Team 2'!AB25:AC25)</f>
        <v>0</v>
      </c>
      <c r="I24" s="69">
        <f>IF(COUNT('Data Entry - Team 1'!AI25:AJ25,'Data Entry - Team 2'!AI25:AJ25)&gt;0,AVERAGE('Data Entry - Team 1'!AI25:AJ25,'Data Entry - Team 2'!AI25:AJ25),0)</f>
        <v>0</v>
      </c>
      <c r="J24" s="69">
        <f>IF(COUNT('Data Entry - Team 1'!AK25,'Data Entry - Team 2'!AK25)&gt;0,AVERAGE('Data Entry - Team 1'!AK25,'Data Entry - Team 2'!AK25),0)</f>
        <v>0</v>
      </c>
      <c r="K24" s="88">
        <f>COUNT('Data Entry - Team 1'!AI25:AJ25,'Data Entry - Team 2'!AI25:AJ25)</f>
        <v>0</v>
      </c>
      <c r="L24" s="69">
        <f t="shared" si="2"/>
      </c>
      <c r="M24" s="69">
        <f t="shared" si="3"/>
      </c>
      <c r="N24" s="88">
        <f t="shared" si="4"/>
      </c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" customHeight="1">
      <c r="A25" s="83">
        <f t="shared" si="1"/>
        <v>13</v>
      </c>
      <c r="B25" s="42">
        <f>IF(COUNT('Data Entry - Team 1'!B26,'Data Entry - Team 2'!B26)&gt;0,AVERAGE('Data Entry - Team 1'!B26,'Data Entry - Team 2'!B26),"")</f>
        <v>102</v>
      </c>
      <c r="C25" s="43">
        <f>IF(COUNT('Data Entry - Team 1'!G26:H26,'Data Entry - Team 1'!U26:V26,'Data Entry - Team 2'!G26:H26,'Data Entry - Team 2'!U26:V26)&gt;0,AVERAGE('Data Entry - Team 1'!G26:H26,'Data Entry - Team 1'!U26:V26,'Data Entry - Team 2'!G26:H26,'Data Entry - Team 2'!U26:V26),0)</f>
        <v>0</v>
      </c>
      <c r="D25" s="43">
        <f>IF(COUNT('Data Entry - Team 1'!I26,'Data Entry - Team 1'!W26,'Data Entry - Team 2'!I26,'Data Entry - Team 2'!W26)&gt;0,AVERAGE('Data Entry - Team 1'!I26,'Data Entry - Team 1'!W26,'Data Entry - Team 2'!I26,'Data Entry - Team 2'!W26),0)</f>
        <v>0</v>
      </c>
      <c r="E25" s="43">
        <f>COUNT('Data Entry - Team 1'!G26:H26,'Data Entry - Team 1'!U26:V26,'Data Entry - Team 2'!G26:H26,'Data Entry - Team 2'!U26:V26)</f>
        <v>0</v>
      </c>
      <c r="F25" s="42">
        <f>IF(COUNT('Data Entry - Team 1'!N26:O26,'Data Entry - Team 1'!AB26:AC26,'Data Entry - Team 2'!N26:O26,'Data Entry - Team 2'!AB26:AC26)&gt;0,AVERAGE('Data Entry - Team 1'!N26:O26,'Data Entry - Team 1'!AB26:AC26,'Data Entry - Team 2'!N26:O26,'Data Entry - Team 2'!AB26:AC26),0)</f>
        <v>0</v>
      </c>
      <c r="G25" s="43">
        <f>IF(COUNT('Data Entry - Team 1'!P26,'Data Entry - Team 1'!AD26,'Data Entry - Team 2'!P26,'Data Entry - Team 2'!AD26)&gt;0,AVERAGE('Data Entry - Team 1'!P26,'Data Entry - Team 1'!AD26,'Data Entry - Team 2'!P26,'Data Entry - Team 2'!AD26),0)</f>
        <v>0</v>
      </c>
      <c r="H25" s="44">
        <f>COUNT('Data Entry - Team 1'!N26:O26,'Data Entry - Team 1'!AB26:AC26,'Data Entry - Team 2'!N26:O26,'Data Entry - Team 2'!AB26:AC26)</f>
        <v>0</v>
      </c>
      <c r="I25" s="43">
        <f>IF(COUNT('Data Entry - Team 1'!AI26:AJ26,'Data Entry - Team 2'!AI26:AJ26)&gt;0,AVERAGE('Data Entry - Team 1'!AI26:AJ26,'Data Entry - Team 2'!AI26:AJ26),0)</f>
        <v>0</v>
      </c>
      <c r="J25" s="43">
        <f>IF(COUNT('Data Entry - Team 1'!AK26,'Data Entry - Team 2'!AK26)&gt;0,AVERAGE('Data Entry - Team 1'!AK26,'Data Entry - Team 2'!AK26),0)</f>
        <v>0</v>
      </c>
      <c r="K25" s="44">
        <f>COUNT('Data Entry - Team 1'!AI26:AJ26,'Data Entry - Team 2'!AI26:AJ26)</f>
        <v>0</v>
      </c>
      <c r="L25" s="38">
        <f t="shared" si="2"/>
      </c>
      <c r="M25" s="38">
        <f t="shared" si="3"/>
      </c>
      <c r="N25" s="101">
        <f t="shared" si="4"/>
      </c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s="11" customFormat="1" ht="15" customHeight="1">
      <c r="A26" s="82">
        <f t="shared" si="1"/>
        <v>14</v>
      </c>
      <c r="B26" s="71">
        <f>IF(COUNT('Data Entry - Team 1'!B27,'Data Entry - Team 2'!B27)&gt;0,AVERAGE('Data Entry - Team 1'!B27,'Data Entry - Team 2'!B27),"")</f>
        <v>99.5</v>
      </c>
      <c r="C26" s="69">
        <f>IF(COUNT('Data Entry - Team 1'!G27:H27,'Data Entry - Team 1'!U27:V27,'Data Entry - Team 2'!G27:H27,'Data Entry - Team 2'!U27:V27)&gt;0,AVERAGE('Data Entry - Team 1'!G27:H27,'Data Entry - Team 1'!U27:V27,'Data Entry - Team 2'!G27:H27,'Data Entry - Team 2'!U27:V27),0)</f>
        <v>1.4</v>
      </c>
      <c r="D26" s="69">
        <f>IF(COUNT('Data Entry - Team 1'!I27,'Data Entry - Team 1'!W27,'Data Entry - Team 2'!I27,'Data Entry - Team 2'!W27)&gt;0,AVERAGE('Data Entry - Team 1'!I27,'Data Entry - Team 1'!W27,'Data Entry - Team 2'!I27,'Data Entry - Team 2'!W27),0)</f>
        <v>0</v>
      </c>
      <c r="E26" s="69">
        <f>COUNT('Data Entry - Team 1'!G27:H27,'Data Entry - Team 1'!U27:V27,'Data Entry - Team 2'!G27:H27,'Data Entry - Team 2'!U27:V27)</f>
        <v>1</v>
      </c>
      <c r="F26" s="71">
        <f>IF(COUNT('Data Entry - Team 1'!N27:O27,'Data Entry - Team 1'!AB27:AC27,'Data Entry - Team 2'!N27:O27,'Data Entry - Team 2'!AB27:AC27)&gt;0,AVERAGE('Data Entry - Team 1'!N27:O27,'Data Entry - Team 1'!AB27:AC27,'Data Entry - Team 2'!N27:O27,'Data Entry - Team 2'!AB27:AC27),0)</f>
        <v>0</v>
      </c>
      <c r="G26" s="69">
        <f>IF(COUNT('Data Entry - Team 1'!P27,'Data Entry - Team 1'!AD27,'Data Entry - Team 2'!P27,'Data Entry - Team 2'!AD27)&gt;0,AVERAGE('Data Entry - Team 1'!P27,'Data Entry - Team 1'!AD27,'Data Entry - Team 2'!P27,'Data Entry - Team 2'!AD27),0)</f>
        <v>0</v>
      </c>
      <c r="H26" s="88">
        <f>COUNT('Data Entry - Team 1'!N27:O27,'Data Entry - Team 1'!AB27:AC27,'Data Entry - Team 2'!N27:O27,'Data Entry - Team 2'!AB27:AC27)</f>
        <v>0</v>
      </c>
      <c r="I26" s="69">
        <f>IF(COUNT('Data Entry - Team 1'!AI27:AJ27,'Data Entry - Team 2'!AI27:AJ27)&gt;0,AVERAGE('Data Entry - Team 1'!AI27:AJ27,'Data Entry - Team 2'!AI27:AJ27),0)</f>
        <v>0</v>
      </c>
      <c r="J26" s="69">
        <f>IF(COUNT('Data Entry - Team 1'!AK27,'Data Entry - Team 2'!AK27)&gt;0,AVERAGE('Data Entry - Team 1'!AK27,'Data Entry - Team 2'!AK27),0)</f>
        <v>0</v>
      </c>
      <c r="K26" s="88">
        <f>COUNT('Data Entry - Team 1'!AI27:AJ27,'Data Entry - Team 2'!AI27:AJ27)</f>
        <v>0</v>
      </c>
      <c r="L26" s="69">
        <f t="shared" si="2"/>
        <v>1.4</v>
      </c>
      <c r="M26" s="69">
        <f t="shared" si="3"/>
      </c>
      <c r="N26" s="88">
        <f t="shared" si="4"/>
        <v>1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5" customHeight="1">
      <c r="A27" s="83">
        <f t="shared" si="1"/>
        <v>15</v>
      </c>
      <c r="B27" s="42">
        <f>IF(COUNT('Data Entry - Team 1'!B28,'Data Entry - Team 2'!B28)&gt;0,AVERAGE('Data Entry - Team 1'!B28,'Data Entry - Team 2'!B28),"")</f>
        <v>100</v>
      </c>
      <c r="C27" s="43">
        <f>IF(COUNT('Data Entry - Team 1'!G28:H28,'Data Entry - Team 1'!U28:V28,'Data Entry - Team 2'!G28:H28,'Data Entry - Team 2'!U28:V28)&gt;0,AVERAGE('Data Entry - Team 1'!G28:H28,'Data Entry - Team 1'!U28:V28,'Data Entry - Team 2'!G28:H28,'Data Entry - Team 2'!U28:V28),0)</f>
        <v>1.95</v>
      </c>
      <c r="D27" s="43">
        <f>IF(COUNT('Data Entry - Team 1'!I28,'Data Entry - Team 1'!W28,'Data Entry - Team 2'!I28,'Data Entry - Team 2'!W28)&gt;0,AVERAGE('Data Entry - Team 1'!I28,'Data Entry - Team 1'!W28,'Data Entry - Team 2'!I28,'Data Entry - Team 2'!W28),0)</f>
        <v>0</v>
      </c>
      <c r="E27" s="43">
        <f>COUNT('Data Entry - Team 1'!G28:H28,'Data Entry - Team 1'!U28:V28,'Data Entry - Team 2'!G28:H28,'Data Entry - Team 2'!U28:V28)</f>
        <v>1</v>
      </c>
      <c r="F27" s="42">
        <f>IF(COUNT('Data Entry - Team 1'!N28:O28,'Data Entry - Team 1'!AB28:AC28,'Data Entry - Team 2'!N28:O28,'Data Entry - Team 2'!AB28:AC28)&gt;0,AVERAGE('Data Entry - Team 1'!N28:O28,'Data Entry - Team 1'!AB28:AC28,'Data Entry - Team 2'!N28:O28,'Data Entry - Team 2'!AB28:AC28),0)</f>
        <v>0</v>
      </c>
      <c r="G27" s="43">
        <f>IF(COUNT('Data Entry - Team 1'!P28,'Data Entry - Team 1'!AD28,'Data Entry - Team 2'!P28,'Data Entry - Team 2'!AD28)&gt;0,AVERAGE('Data Entry - Team 1'!P28,'Data Entry - Team 1'!AD28,'Data Entry - Team 2'!P28,'Data Entry - Team 2'!AD28),0)</f>
        <v>0</v>
      </c>
      <c r="H27" s="44">
        <f>COUNT('Data Entry - Team 1'!N28:O28,'Data Entry - Team 1'!AB28:AC28,'Data Entry - Team 2'!N28:O28,'Data Entry - Team 2'!AB28:AC28)</f>
        <v>0</v>
      </c>
      <c r="I27" s="43">
        <f>IF(COUNT('Data Entry - Team 1'!AI28:AJ28,'Data Entry - Team 2'!AI28:AJ28)&gt;0,AVERAGE('Data Entry - Team 1'!AI28:AJ28,'Data Entry - Team 2'!AI28:AJ28),0)</f>
        <v>0</v>
      </c>
      <c r="J27" s="43">
        <f>IF(COUNT('Data Entry - Team 1'!AK28,'Data Entry - Team 2'!AK28)&gt;0,AVERAGE('Data Entry - Team 1'!AK28,'Data Entry - Team 2'!AK28),0)</f>
        <v>0</v>
      </c>
      <c r="K27" s="44">
        <f>COUNT('Data Entry - Team 1'!AI28:AJ28,'Data Entry - Team 2'!AI28:AJ28)</f>
        <v>0</v>
      </c>
      <c r="L27" s="38">
        <f t="shared" si="2"/>
        <v>1.95</v>
      </c>
      <c r="M27" s="38">
        <f t="shared" si="3"/>
      </c>
      <c r="N27" s="101">
        <f t="shared" si="4"/>
        <v>1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s="11" customFormat="1" ht="15" customHeight="1">
      <c r="A28" s="82">
        <f t="shared" si="1"/>
        <v>16</v>
      </c>
      <c r="B28" s="71">
        <f>IF(COUNT('Data Entry - Team 1'!B29,'Data Entry - Team 2'!B29)&gt;0,AVERAGE('Data Entry - Team 1'!B29,'Data Entry - Team 2'!B29),"")</f>
        <v>114.5</v>
      </c>
      <c r="C28" s="69">
        <f>IF(COUNT('Data Entry - Team 1'!G29:H29,'Data Entry - Team 1'!U29:V29,'Data Entry - Team 2'!G29:H29,'Data Entry - Team 2'!U29:V29)&gt;0,AVERAGE('Data Entry - Team 1'!G29:H29,'Data Entry - Team 1'!U29:V29,'Data Entry - Team 2'!G29:H29,'Data Entry - Team 2'!U29:V29),0)</f>
        <v>0</v>
      </c>
      <c r="D28" s="69">
        <f>IF(COUNT('Data Entry - Team 1'!I29,'Data Entry - Team 1'!W29,'Data Entry - Team 2'!I29,'Data Entry - Team 2'!W29)&gt;0,AVERAGE('Data Entry - Team 1'!I29,'Data Entry - Team 1'!W29,'Data Entry - Team 2'!I29,'Data Entry - Team 2'!W29),0)</f>
        <v>0</v>
      </c>
      <c r="E28" s="69">
        <f>COUNT('Data Entry - Team 1'!G29:H29,'Data Entry - Team 1'!U29:V29,'Data Entry - Team 2'!G29:H29,'Data Entry - Team 2'!U29:V29)</f>
        <v>0</v>
      </c>
      <c r="F28" s="71">
        <f>IF(COUNT('Data Entry - Team 1'!N29:O29,'Data Entry - Team 1'!AB29:AC29,'Data Entry - Team 2'!N29:O29,'Data Entry - Team 2'!AB29:AC29)&gt;0,AVERAGE('Data Entry - Team 1'!N29:O29,'Data Entry - Team 1'!AB29:AC29,'Data Entry - Team 2'!N29:O29,'Data Entry - Team 2'!AB29:AC29),0)</f>
        <v>0</v>
      </c>
      <c r="G28" s="69">
        <f>IF(COUNT('Data Entry - Team 1'!P29,'Data Entry - Team 1'!AD29,'Data Entry - Team 2'!P29,'Data Entry - Team 2'!AD29)&gt;0,AVERAGE('Data Entry - Team 1'!P29,'Data Entry - Team 1'!AD29,'Data Entry - Team 2'!P29,'Data Entry - Team 2'!AD29),0)</f>
        <v>0</v>
      </c>
      <c r="H28" s="88">
        <f>COUNT('Data Entry - Team 1'!N29:O29,'Data Entry - Team 1'!AB29:AC29,'Data Entry - Team 2'!N29:O29,'Data Entry - Team 2'!AB29:AC29)</f>
        <v>0</v>
      </c>
      <c r="I28" s="69">
        <f>IF(COUNT('Data Entry - Team 1'!AI29:AJ29,'Data Entry - Team 2'!AI29:AJ29)&gt;0,AVERAGE('Data Entry - Team 1'!AI29:AJ29,'Data Entry - Team 2'!AI29:AJ29),0)</f>
        <v>0</v>
      </c>
      <c r="J28" s="69">
        <f>IF(COUNT('Data Entry - Team 1'!AK29,'Data Entry - Team 2'!AK29)&gt;0,AVERAGE('Data Entry - Team 1'!AK29,'Data Entry - Team 2'!AK29),0)</f>
        <v>0</v>
      </c>
      <c r="K28" s="88">
        <f>COUNT('Data Entry - Team 1'!AI29:AJ29,'Data Entry - Team 2'!AI29:AJ29)</f>
        <v>0</v>
      </c>
      <c r="L28" s="69">
        <f t="shared" si="2"/>
      </c>
      <c r="M28" s="69">
        <f t="shared" si="3"/>
      </c>
      <c r="N28" s="88">
        <f t="shared" si="4"/>
      </c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5" customHeight="1">
      <c r="A29" s="83">
        <f t="shared" si="1"/>
        <v>17</v>
      </c>
      <c r="B29" s="42">
        <f>IF(COUNT('Data Entry - Team 1'!B30,'Data Entry - Team 2'!B30)&gt;0,AVERAGE('Data Entry - Team 1'!B30,'Data Entry - Team 2'!B30),"")</f>
        <v>112.5</v>
      </c>
      <c r="C29" s="43">
        <f>IF(COUNT('Data Entry - Team 1'!G30:H30,'Data Entry - Team 1'!U30:V30,'Data Entry - Team 2'!G30:H30,'Data Entry - Team 2'!U30:V30)&gt;0,AVERAGE('Data Entry - Team 1'!G30:H30,'Data Entry - Team 1'!U30:V30,'Data Entry - Team 2'!G30:H30,'Data Entry - Team 2'!U30:V30),0)</f>
        <v>0</v>
      </c>
      <c r="D29" s="43">
        <f>IF(COUNT('Data Entry - Team 1'!I30,'Data Entry - Team 1'!W30,'Data Entry - Team 2'!I30,'Data Entry - Team 2'!W30)&gt;0,AVERAGE('Data Entry - Team 1'!I30,'Data Entry - Team 1'!W30,'Data Entry - Team 2'!I30,'Data Entry - Team 2'!W30),0)</f>
        <v>0</v>
      </c>
      <c r="E29" s="43">
        <f>COUNT('Data Entry - Team 1'!G30:H30,'Data Entry - Team 1'!U30:V30,'Data Entry - Team 2'!G30:H30,'Data Entry - Team 2'!U30:V30)</f>
        <v>0</v>
      </c>
      <c r="F29" s="42">
        <f>IF(COUNT('Data Entry - Team 1'!N30:O30,'Data Entry - Team 1'!AB30:AC30,'Data Entry - Team 2'!N30:O30,'Data Entry - Team 2'!AB30:AC30)&gt;0,AVERAGE('Data Entry - Team 1'!N30:O30,'Data Entry - Team 1'!AB30:AC30,'Data Entry - Team 2'!N30:O30,'Data Entry - Team 2'!AB30:AC30),0)</f>
        <v>0</v>
      </c>
      <c r="G29" s="43">
        <f>IF(COUNT('Data Entry - Team 1'!P30,'Data Entry - Team 1'!AD30,'Data Entry - Team 2'!P30,'Data Entry - Team 2'!AD30)&gt;0,AVERAGE('Data Entry - Team 1'!P30,'Data Entry - Team 1'!AD30,'Data Entry - Team 2'!P30,'Data Entry - Team 2'!AD30),0)</f>
        <v>0</v>
      </c>
      <c r="H29" s="44">
        <f>COUNT('Data Entry - Team 1'!N30:O30,'Data Entry - Team 1'!AB30:AC30,'Data Entry - Team 2'!N30:O30,'Data Entry - Team 2'!AB30:AC30)</f>
        <v>0</v>
      </c>
      <c r="I29" s="43">
        <f>IF(COUNT('Data Entry - Team 1'!AI30:AJ30,'Data Entry - Team 2'!AI30:AJ30)&gt;0,AVERAGE('Data Entry - Team 1'!AI30:AJ30,'Data Entry - Team 2'!AI30:AJ30),0)</f>
        <v>0</v>
      </c>
      <c r="J29" s="43">
        <f>IF(COUNT('Data Entry - Team 1'!AK30,'Data Entry - Team 2'!AK30)&gt;0,AVERAGE('Data Entry - Team 1'!AK30,'Data Entry - Team 2'!AK30),0)</f>
        <v>0</v>
      </c>
      <c r="K29" s="44">
        <f>COUNT('Data Entry - Team 1'!AI30:AJ30,'Data Entry - Team 2'!AI30:AJ30)</f>
        <v>0</v>
      </c>
      <c r="L29" s="38">
        <f t="shared" si="2"/>
      </c>
      <c r="M29" s="38">
        <f t="shared" si="3"/>
      </c>
      <c r="N29" s="101">
        <f t="shared" si="4"/>
      </c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11" customFormat="1" ht="15" customHeight="1">
      <c r="A30" s="82">
        <f t="shared" si="1"/>
        <v>18</v>
      </c>
      <c r="B30" s="71">
        <f>IF(COUNT('Data Entry - Team 1'!B31,'Data Entry - Team 2'!B31)&gt;0,AVERAGE('Data Entry - Team 1'!B31,'Data Entry - Team 2'!B31),"")</f>
        <v>110</v>
      </c>
      <c r="C30" s="69">
        <f>IF(COUNT('Data Entry - Team 1'!G31:H31,'Data Entry - Team 1'!U31:V31,'Data Entry - Team 2'!G31:H31,'Data Entry - Team 2'!U31:V31)&gt;0,AVERAGE('Data Entry - Team 1'!G31:H31,'Data Entry - Team 1'!U31:V31,'Data Entry - Team 2'!G31:H31,'Data Entry - Team 2'!U31:V31),0)</f>
        <v>0</v>
      </c>
      <c r="D30" s="69">
        <f>IF(COUNT('Data Entry - Team 1'!I31,'Data Entry - Team 1'!W31,'Data Entry - Team 2'!I31,'Data Entry - Team 2'!W31)&gt;0,AVERAGE('Data Entry - Team 1'!I31,'Data Entry - Team 1'!W31,'Data Entry - Team 2'!I31,'Data Entry - Team 2'!W31),0)</f>
        <v>0</v>
      </c>
      <c r="E30" s="69">
        <f>COUNT('Data Entry - Team 1'!G31:H31,'Data Entry - Team 1'!U31:V31,'Data Entry - Team 2'!G31:H31,'Data Entry - Team 2'!U31:V31)</f>
        <v>0</v>
      </c>
      <c r="F30" s="71">
        <f>IF(COUNT('Data Entry - Team 1'!N31:O31,'Data Entry - Team 1'!AB31:AC31,'Data Entry - Team 2'!N31:O31,'Data Entry - Team 2'!AB31:AC31)&gt;0,AVERAGE('Data Entry - Team 1'!N31:O31,'Data Entry - Team 1'!AB31:AC31,'Data Entry - Team 2'!N31:O31,'Data Entry - Team 2'!AB31:AC31),0)</f>
        <v>0</v>
      </c>
      <c r="G30" s="69">
        <f>IF(COUNT('Data Entry - Team 1'!P31,'Data Entry - Team 1'!AD31,'Data Entry - Team 2'!P31,'Data Entry - Team 2'!AD31)&gt;0,AVERAGE('Data Entry - Team 1'!P31,'Data Entry - Team 1'!AD31,'Data Entry - Team 2'!P31,'Data Entry - Team 2'!AD31),0)</f>
        <v>0</v>
      </c>
      <c r="H30" s="88">
        <f>COUNT('Data Entry - Team 1'!N31:O31,'Data Entry - Team 1'!AB31:AC31,'Data Entry - Team 2'!N31:O31,'Data Entry - Team 2'!AB31:AC31)</f>
        <v>0</v>
      </c>
      <c r="I30" s="69">
        <f>IF(COUNT('Data Entry - Team 1'!AI31:AJ31,'Data Entry - Team 2'!AI31:AJ31)&gt;0,AVERAGE('Data Entry - Team 1'!AI31:AJ31,'Data Entry - Team 2'!AI31:AJ31),0)</f>
        <v>0</v>
      </c>
      <c r="J30" s="69">
        <f>IF(COUNT('Data Entry - Team 1'!AK31,'Data Entry - Team 2'!AK31)&gt;0,AVERAGE('Data Entry - Team 1'!AK31,'Data Entry - Team 2'!AK31),0)</f>
        <v>0</v>
      </c>
      <c r="K30" s="88">
        <f>COUNT('Data Entry - Team 1'!AI31:AJ31,'Data Entry - Team 2'!AI31:AJ31)</f>
        <v>0</v>
      </c>
      <c r="L30" s="69">
        <f t="shared" si="2"/>
      </c>
      <c r="M30" s="69">
        <f t="shared" si="3"/>
      </c>
      <c r="N30" s="88">
        <f t="shared" si="4"/>
      </c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" customHeight="1">
      <c r="A31" s="83">
        <f t="shared" si="1"/>
        <v>19</v>
      </c>
      <c r="B31" s="42">
        <f>IF(COUNT('Data Entry - Team 1'!B32,'Data Entry - Team 2'!B32)&gt;0,AVERAGE('Data Entry - Team 1'!B32,'Data Entry - Team 2'!B32),"")</f>
        <v>109.5</v>
      </c>
      <c r="C31" s="43">
        <f>IF(COUNT('Data Entry - Team 1'!G32:H32,'Data Entry - Team 1'!U32:V32,'Data Entry - Team 2'!G32:H32,'Data Entry - Team 2'!U32:V32)&gt;0,AVERAGE('Data Entry - Team 1'!G32:H32,'Data Entry - Team 1'!U32:V32,'Data Entry - Team 2'!G32:H32,'Data Entry - Team 2'!U32:V32),0)</f>
        <v>0</v>
      </c>
      <c r="D31" s="43">
        <f>IF(COUNT('Data Entry - Team 1'!I32,'Data Entry - Team 1'!W32,'Data Entry - Team 2'!I32,'Data Entry - Team 2'!W32)&gt;0,AVERAGE('Data Entry - Team 1'!I32,'Data Entry - Team 1'!W32,'Data Entry - Team 2'!I32,'Data Entry - Team 2'!W32),0)</f>
        <v>0</v>
      </c>
      <c r="E31" s="43">
        <f>COUNT('Data Entry - Team 1'!G32:H32,'Data Entry - Team 1'!U32:V32,'Data Entry - Team 2'!G32:H32,'Data Entry - Team 2'!U32:V32)</f>
        <v>0</v>
      </c>
      <c r="F31" s="42">
        <f>IF(COUNT('Data Entry - Team 1'!N32:O32,'Data Entry - Team 1'!AB32:AC32,'Data Entry - Team 2'!N32:O32,'Data Entry - Team 2'!AB32:AC32)&gt;0,AVERAGE('Data Entry - Team 1'!N32:O32,'Data Entry - Team 1'!AB32:AC32,'Data Entry - Team 2'!N32:O32,'Data Entry - Team 2'!AB32:AC32),0)</f>
        <v>0</v>
      </c>
      <c r="G31" s="43">
        <f>IF(COUNT('Data Entry - Team 1'!P32,'Data Entry - Team 1'!AD32,'Data Entry - Team 2'!P32,'Data Entry - Team 2'!AD32)&gt;0,AVERAGE('Data Entry - Team 1'!P32,'Data Entry - Team 1'!AD32,'Data Entry - Team 2'!P32,'Data Entry - Team 2'!AD32),0)</f>
        <v>0</v>
      </c>
      <c r="H31" s="44">
        <f>COUNT('Data Entry - Team 1'!N32:O32,'Data Entry - Team 1'!AB32:AC32,'Data Entry - Team 2'!N32:O32,'Data Entry - Team 2'!AB32:AC32)</f>
        <v>0</v>
      </c>
      <c r="I31" s="43">
        <f>IF(COUNT('Data Entry - Team 1'!AI32:AJ32,'Data Entry - Team 2'!AI32:AJ32)&gt;0,AVERAGE('Data Entry - Team 1'!AI32:AJ32,'Data Entry - Team 2'!AI32:AJ32),0)</f>
        <v>0</v>
      </c>
      <c r="J31" s="43">
        <f>IF(COUNT('Data Entry - Team 1'!AK32,'Data Entry - Team 2'!AK32)&gt;0,AVERAGE('Data Entry - Team 1'!AK32,'Data Entry - Team 2'!AK32),0)</f>
        <v>0</v>
      </c>
      <c r="K31" s="44">
        <f>COUNT('Data Entry - Team 1'!AI32:AJ32,'Data Entry - Team 2'!AI32:AJ32)</f>
        <v>0</v>
      </c>
      <c r="L31" s="38">
        <f t="shared" si="2"/>
      </c>
      <c r="M31" s="38">
        <f t="shared" si="3"/>
      </c>
      <c r="N31" s="101">
        <f t="shared" si="4"/>
      </c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s="11" customFormat="1" ht="15" customHeight="1">
      <c r="A32" s="82">
        <f t="shared" si="1"/>
        <v>20</v>
      </c>
      <c r="B32" s="71">
        <f>IF(COUNT('Data Entry - Team 1'!B33,'Data Entry - Team 2'!B33)&gt;0,AVERAGE('Data Entry - Team 1'!B33,'Data Entry - Team 2'!B33),"")</f>
        <v>106</v>
      </c>
      <c r="C32" s="69">
        <f>IF(COUNT('Data Entry - Team 1'!G33:H33,'Data Entry - Team 1'!U33:V33,'Data Entry - Team 2'!G33:H33,'Data Entry - Team 2'!U33:V33)&gt;0,AVERAGE('Data Entry - Team 1'!G33:H33,'Data Entry - Team 1'!U33:V33,'Data Entry - Team 2'!G33:H33,'Data Entry - Team 2'!U33:V33),0)</f>
        <v>0</v>
      </c>
      <c r="D32" s="69">
        <f>IF(COUNT('Data Entry - Team 1'!I33,'Data Entry - Team 1'!W33,'Data Entry - Team 2'!I33,'Data Entry - Team 2'!W33)&gt;0,AVERAGE('Data Entry - Team 1'!I33,'Data Entry - Team 1'!W33,'Data Entry - Team 2'!I33,'Data Entry - Team 2'!W33),0)</f>
        <v>0</v>
      </c>
      <c r="E32" s="69">
        <f>COUNT('Data Entry - Team 1'!G33:H33,'Data Entry - Team 1'!U33:V33,'Data Entry - Team 2'!G33:H33,'Data Entry - Team 2'!U33:V33)</f>
        <v>0</v>
      </c>
      <c r="F32" s="71">
        <f>IF(COUNT('Data Entry - Team 1'!N33:O33,'Data Entry - Team 1'!AB33:AC33,'Data Entry - Team 2'!N33:O33,'Data Entry - Team 2'!AB33:AC33)&gt;0,AVERAGE('Data Entry - Team 1'!N33:O33,'Data Entry - Team 1'!AB33:AC33,'Data Entry - Team 2'!N33:O33,'Data Entry - Team 2'!AB33:AC33),0)</f>
        <v>0</v>
      </c>
      <c r="G32" s="69">
        <f>IF(COUNT('Data Entry - Team 1'!P33,'Data Entry - Team 1'!AD33,'Data Entry - Team 2'!P33,'Data Entry - Team 2'!AD33)&gt;0,AVERAGE('Data Entry - Team 1'!P33,'Data Entry - Team 1'!AD33,'Data Entry - Team 2'!P33,'Data Entry - Team 2'!AD33),0)</f>
        <v>0</v>
      </c>
      <c r="H32" s="88">
        <f>COUNT('Data Entry - Team 1'!N33:O33,'Data Entry - Team 1'!AB33:AC33,'Data Entry - Team 2'!N33:O33,'Data Entry - Team 2'!AB33:AC33)</f>
        <v>0</v>
      </c>
      <c r="I32" s="69">
        <f>IF(COUNT('Data Entry - Team 1'!AI33:AJ33,'Data Entry - Team 2'!AI33:AJ33)&gt;0,AVERAGE('Data Entry - Team 1'!AI33:AJ33,'Data Entry - Team 2'!AI33:AJ33),0)</f>
        <v>0</v>
      </c>
      <c r="J32" s="69">
        <f>IF(COUNT('Data Entry - Team 1'!AK33,'Data Entry - Team 2'!AK33)&gt;0,AVERAGE('Data Entry - Team 1'!AK33,'Data Entry - Team 2'!AK33),0)</f>
        <v>0</v>
      </c>
      <c r="K32" s="88">
        <f>COUNT('Data Entry - Team 1'!AI33:AJ33,'Data Entry - Team 2'!AI33:AJ33)</f>
        <v>0</v>
      </c>
      <c r="L32" s="69">
        <f t="shared" si="2"/>
      </c>
      <c r="M32" s="69">
        <f t="shared" si="3"/>
      </c>
      <c r="N32" s="88">
        <f t="shared" si="4"/>
      </c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" customHeight="1">
      <c r="A33" s="83">
        <f t="shared" si="1"/>
        <v>21</v>
      </c>
      <c r="B33" s="42">
        <f>IF(COUNT('Data Entry - Team 1'!B34,'Data Entry - Team 2'!B34)&gt;0,AVERAGE('Data Entry - Team 1'!B34,'Data Entry - Team 2'!B34),"")</f>
        <v>106</v>
      </c>
      <c r="C33" s="43">
        <f>IF(COUNT('Data Entry - Team 1'!G34:H34,'Data Entry - Team 1'!U34:V34,'Data Entry - Team 2'!G34:H34,'Data Entry - Team 2'!U34:V34)&gt;0,AVERAGE('Data Entry - Team 1'!G34:H34,'Data Entry - Team 1'!U34:V34,'Data Entry - Team 2'!G34:H34,'Data Entry - Team 2'!U34:V34),0)</f>
        <v>0</v>
      </c>
      <c r="D33" s="43">
        <f>IF(COUNT('Data Entry - Team 1'!I34,'Data Entry - Team 1'!W34,'Data Entry - Team 2'!I34,'Data Entry - Team 2'!W34)&gt;0,AVERAGE('Data Entry - Team 1'!I34,'Data Entry - Team 1'!W34,'Data Entry - Team 2'!I34,'Data Entry - Team 2'!W34),0)</f>
        <v>0</v>
      </c>
      <c r="E33" s="43">
        <f>COUNT('Data Entry - Team 1'!G34:H34,'Data Entry - Team 1'!U34:V34,'Data Entry - Team 2'!G34:H34,'Data Entry - Team 2'!U34:V34)</f>
        <v>0</v>
      </c>
      <c r="F33" s="42">
        <f>IF(COUNT('Data Entry - Team 1'!N34:O34,'Data Entry - Team 1'!AB34:AC34,'Data Entry - Team 2'!N34:O34,'Data Entry - Team 2'!AB34:AC34)&gt;0,AVERAGE('Data Entry - Team 1'!N34:O34,'Data Entry - Team 1'!AB34:AC34,'Data Entry - Team 2'!N34:O34,'Data Entry - Team 2'!AB34:AC34),0)</f>
        <v>0</v>
      </c>
      <c r="G33" s="43">
        <f>IF(COUNT('Data Entry - Team 1'!P34,'Data Entry - Team 1'!AD34,'Data Entry - Team 2'!P34,'Data Entry - Team 2'!AD34)&gt;0,AVERAGE('Data Entry - Team 1'!P34,'Data Entry - Team 1'!AD34,'Data Entry - Team 2'!P34,'Data Entry - Team 2'!AD34),0)</f>
        <v>0</v>
      </c>
      <c r="H33" s="44">
        <f>COUNT('Data Entry - Team 1'!N34:O34,'Data Entry - Team 1'!AB34:AC34,'Data Entry - Team 2'!N34:O34,'Data Entry - Team 2'!AB34:AC34)</f>
        <v>0</v>
      </c>
      <c r="I33" s="43">
        <f>IF(COUNT('Data Entry - Team 1'!AI34:AJ34,'Data Entry - Team 2'!AI34:AJ34)&gt;0,AVERAGE('Data Entry - Team 1'!AI34:AJ34,'Data Entry - Team 2'!AI34:AJ34),0)</f>
        <v>0</v>
      </c>
      <c r="J33" s="43">
        <f>IF(COUNT('Data Entry - Team 1'!AK34,'Data Entry - Team 2'!AK34)&gt;0,AVERAGE('Data Entry - Team 1'!AK34,'Data Entry - Team 2'!AK34),0)</f>
        <v>0</v>
      </c>
      <c r="K33" s="44">
        <f>COUNT('Data Entry - Team 1'!AI34:AJ34,'Data Entry - Team 2'!AI34:AJ34)</f>
        <v>0</v>
      </c>
      <c r="L33" s="38">
        <f t="shared" si="2"/>
      </c>
      <c r="M33" s="38">
        <f t="shared" si="3"/>
      </c>
      <c r="N33" s="101">
        <f t="shared" si="4"/>
      </c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s="11" customFormat="1" ht="15" customHeight="1">
      <c r="A34" s="82">
        <f t="shared" si="1"/>
        <v>22</v>
      </c>
      <c r="B34" s="71">
        <f>IF(COUNT('Data Entry - Team 1'!B35,'Data Entry - Team 2'!B35)&gt;0,AVERAGE('Data Entry - Team 1'!B35,'Data Entry - Team 2'!B35),"")</f>
        <v>105</v>
      </c>
      <c r="C34" s="69">
        <f>IF(COUNT('Data Entry - Team 1'!G35:H35,'Data Entry - Team 1'!U35:V35,'Data Entry - Team 2'!G35:H35,'Data Entry - Team 2'!U35:V35)&gt;0,AVERAGE('Data Entry - Team 1'!G35:H35,'Data Entry - Team 1'!U35:V35,'Data Entry - Team 2'!G35:H35,'Data Entry - Team 2'!U35:V35),0)</f>
        <v>0</v>
      </c>
      <c r="D34" s="69">
        <f>IF(COUNT('Data Entry - Team 1'!I35,'Data Entry - Team 1'!W35,'Data Entry - Team 2'!I35,'Data Entry - Team 2'!W35)&gt;0,AVERAGE('Data Entry - Team 1'!I35,'Data Entry - Team 1'!W35,'Data Entry - Team 2'!I35,'Data Entry - Team 2'!W35),0)</f>
        <v>0</v>
      </c>
      <c r="E34" s="69">
        <f>COUNT('Data Entry - Team 1'!G35:H35,'Data Entry - Team 1'!U35:V35,'Data Entry - Team 2'!G35:H35,'Data Entry - Team 2'!U35:V35)</f>
        <v>0</v>
      </c>
      <c r="F34" s="71">
        <f>IF(COUNT('Data Entry - Team 1'!N35:O35,'Data Entry - Team 1'!AB35:AC35,'Data Entry - Team 2'!N35:O35,'Data Entry - Team 2'!AB35:AC35)&gt;0,AVERAGE('Data Entry - Team 1'!N35:O35,'Data Entry - Team 1'!AB35:AC35,'Data Entry - Team 2'!N35:O35,'Data Entry - Team 2'!AB35:AC35),0)</f>
        <v>0</v>
      </c>
      <c r="G34" s="69">
        <f>IF(COUNT('Data Entry - Team 1'!P35,'Data Entry - Team 1'!AD35,'Data Entry - Team 2'!P35,'Data Entry - Team 2'!AD35)&gt;0,AVERAGE('Data Entry - Team 1'!P35,'Data Entry - Team 1'!AD35,'Data Entry - Team 2'!P35,'Data Entry - Team 2'!AD35),0)</f>
        <v>0</v>
      </c>
      <c r="H34" s="88">
        <f>COUNT('Data Entry - Team 1'!N35:O35,'Data Entry - Team 1'!AB35:AC35,'Data Entry - Team 2'!N35:O35,'Data Entry - Team 2'!AB35:AC35)</f>
        <v>0</v>
      </c>
      <c r="I34" s="69">
        <f>IF(COUNT('Data Entry - Team 1'!AI35:AJ35,'Data Entry - Team 2'!AI35:AJ35)&gt;0,AVERAGE('Data Entry - Team 1'!AI35:AJ35,'Data Entry - Team 2'!AI35:AJ35),0)</f>
        <v>0</v>
      </c>
      <c r="J34" s="69">
        <f>IF(COUNT('Data Entry - Team 1'!AK35,'Data Entry - Team 2'!AK35)&gt;0,AVERAGE('Data Entry - Team 1'!AK35,'Data Entry - Team 2'!AK35),0)</f>
        <v>0</v>
      </c>
      <c r="K34" s="88">
        <f>COUNT('Data Entry - Team 1'!AI35:AJ35,'Data Entry - Team 2'!AI35:AJ35)</f>
        <v>0</v>
      </c>
      <c r="L34" s="69">
        <f t="shared" si="2"/>
      </c>
      <c r="M34" s="69">
        <f t="shared" si="3"/>
      </c>
      <c r="N34" s="88">
        <f t="shared" si="4"/>
      </c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5" customHeight="1">
      <c r="A35" s="83">
        <f t="shared" si="1"/>
        <v>23</v>
      </c>
      <c r="B35" s="42">
        <f>IF(COUNT('Data Entry - Team 1'!B36,'Data Entry - Team 2'!B36)&gt;0,AVERAGE('Data Entry - Team 1'!B36,'Data Entry - Team 2'!B36),"")</f>
        <v>96</v>
      </c>
      <c r="C35" s="43">
        <f>IF(COUNT('Data Entry - Team 1'!G36:H36,'Data Entry - Team 1'!U36:V36,'Data Entry - Team 2'!G36:H36,'Data Entry - Team 2'!U36:V36)&gt;0,AVERAGE('Data Entry - Team 1'!G36:H36,'Data Entry - Team 1'!U36:V36,'Data Entry - Team 2'!G36:H36,'Data Entry - Team 2'!U36:V36),0)</f>
        <v>0</v>
      </c>
      <c r="D35" s="43">
        <f>IF(COUNT('Data Entry - Team 1'!I36,'Data Entry - Team 1'!W36,'Data Entry - Team 2'!I36,'Data Entry - Team 2'!W36)&gt;0,AVERAGE('Data Entry - Team 1'!I36,'Data Entry - Team 1'!W36,'Data Entry - Team 2'!I36,'Data Entry - Team 2'!W36),0)</f>
        <v>0</v>
      </c>
      <c r="E35" s="43">
        <f>COUNT('Data Entry - Team 1'!G36:H36,'Data Entry - Team 1'!U36:V36,'Data Entry - Team 2'!G36:H36,'Data Entry - Team 2'!U36:V36)</f>
        <v>0</v>
      </c>
      <c r="F35" s="42">
        <f>IF(COUNT('Data Entry - Team 1'!N36:O36,'Data Entry - Team 1'!AB36:AC36,'Data Entry - Team 2'!N36:O36,'Data Entry - Team 2'!AB36:AC36)&gt;0,AVERAGE('Data Entry - Team 1'!N36:O36,'Data Entry - Team 1'!AB36:AC36,'Data Entry - Team 2'!N36:O36,'Data Entry - Team 2'!AB36:AC36),0)</f>
        <v>0</v>
      </c>
      <c r="G35" s="43">
        <f>IF(COUNT('Data Entry - Team 1'!P36,'Data Entry - Team 1'!AD36,'Data Entry - Team 2'!P36,'Data Entry - Team 2'!AD36)&gt;0,AVERAGE('Data Entry - Team 1'!P36,'Data Entry - Team 1'!AD36,'Data Entry - Team 2'!P36,'Data Entry - Team 2'!AD36),0)</f>
        <v>0</v>
      </c>
      <c r="H35" s="44">
        <f>COUNT('Data Entry - Team 1'!N36:O36,'Data Entry - Team 1'!AB36:AC36,'Data Entry - Team 2'!N36:O36,'Data Entry - Team 2'!AB36:AC36)</f>
        <v>0</v>
      </c>
      <c r="I35" s="43">
        <f>IF(COUNT('Data Entry - Team 1'!AI36:AJ36,'Data Entry - Team 2'!AI36:AJ36)&gt;0,AVERAGE('Data Entry - Team 1'!AI36:AJ36,'Data Entry - Team 2'!AI36:AJ36),0)</f>
        <v>0</v>
      </c>
      <c r="J35" s="43">
        <f>IF(COUNT('Data Entry - Team 1'!AK36,'Data Entry - Team 2'!AK36)&gt;0,AVERAGE('Data Entry - Team 1'!AK36,'Data Entry - Team 2'!AK36),0)</f>
        <v>0</v>
      </c>
      <c r="K35" s="44">
        <f>COUNT('Data Entry - Team 1'!AI36:AJ36,'Data Entry - Team 2'!AI36:AJ36)</f>
        <v>0</v>
      </c>
      <c r="L35" s="38">
        <f t="shared" si="2"/>
      </c>
      <c r="M35" s="38">
        <f t="shared" si="3"/>
      </c>
      <c r="N35" s="101">
        <f t="shared" si="4"/>
      </c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11" customFormat="1" ht="15" customHeight="1">
      <c r="A36" s="82">
        <f t="shared" si="1"/>
        <v>24</v>
      </c>
      <c r="B36" s="71">
        <f>IF(COUNT('Data Entry - Team 1'!B37,'Data Entry - Team 2'!B37)&gt;0,AVERAGE('Data Entry - Team 1'!B37,'Data Entry - Team 2'!B37),"")</f>
        <v>94.5</v>
      </c>
      <c r="C36" s="69">
        <f>IF(COUNT('Data Entry - Team 1'!G37:H37,'Data Entry - Team 1'!U37:V37,'Data Entry - Team 2'!G37:H37,'Data Entry - Team 2'!U37:V37)&gt;0,AVERAGE('Data Entry - Team 1'!G37:H37,'Data Entry - Team 1'!U37:V37,'Data Entry - Team 2'!G37:H37,'Data Entry - Team 2'!U37:V37),0)</f>
        <v>0</v>
      </c>
      <c r="D36" s="69">
        <f>IF(COUNT('Data Entry - Team 1'!I37,'Data Entry - Team 1'!W37,'Data Entry - Team 2'!I37,'Data Entry - Team 2'!W37)&gt;0,AVERAGE('Data Entry - Team 1'!I37,'Data Entry - Team 1'!W37,'Data Entry - Team 2'!I37,'Data Entry - Team 2'!W37),0)</f>
        <v>0</v>
      </c>
      <c r="E36" s="69">
        <f>COUNT('Data Entry - Team 1'!G37:H37,'Data Entry - Team 1'!U37:V37,'Data Entry - Team 2'!G37:H37,'Data Entry - Team 2'!U37:V37)</f>
        <v>0</v>
      </c>
      <c r="F36" s="71">
        <f>IF(COUNT('Data Entry - Team 1'!N37:O37,'Data Entry - Team 1'!AB37:AC37,'Data Entry - Team 2'!N37:O37,'Data Entry - Team 2'!AB37:AC37)&gt;0,AVERAGE('Data Entry - Team 1'!N37:O37,'Data Entry - Team 1'!AB37:AC37,'Data Entry - Team 2'!N37:O37,'Data Entry - Team 2'!AB37:AC37),0)</f>
        <v>0</v>
      </c>
      <c r="G36" s="69">
        <f>IF(COUNT('Data Entry - Team 1'!P37,'Data Entry - Team 1'!AD37,'Data Entry - Team 2'!P37,'Data Entry - Team 2'!AD37)&gt;0,AVERAGE('Data Entry - Team 1'!P37,'Data Entry - Team 1'!AD37,'Data Entry - Team 2'!P37,'Data Entry - Team 2'!AD37),0)</f>
        <v>0</v>
      </c>
      <c r="H36" s="88">
        <f>COUNT('Data Entry - Team 1'!N37:O37,'Data Entry - Team 1'!AB37:AC37,'Data Entry - Team 2'!N37:O37,'Data Entry - Team 2'!AB37:AC37)</f>
        <v>0</v>
      </c>
      <c r="I36" s="69">
        <f>IF(COUNT('Data Entry - Team 1'!AI37:AJ37,'Data Entry - Team 2'!AI37:AJ37)&gt;0,AVERAGE('Data Entry - Team 1'!AI37:AJ37,'Data Entry - Team 2'!AI37:AJ37),0)</f>
        <v>0</v>
      </c>
      <c r="J36" s="69">
        <f>IF(COUNT('Data Entry - Team 1'!AK37,'Data Entry - Team 2'!AK37)&gt;0,AVERAGE('Data Entry - Team 1'!AK37,'Data Entry - Team 2'!AK37),0)</f>
        <v>0</v>
      </c>
      <c r="K36" s="88">
        <f>COUNT('Data Entry - Team 1'!AI37:AJ37,'Data Entry - Team 2'!AI37:AJ37)</f>
        <v>0</v>
      </c>
      <c r="L36" s="69">
        <f t="shared" si="2"/>
      </c>
      <c r="M36" s="69">
        <f t="shared" si="3"/>
      </c>
      <c r="N36" s="88">
        <f t="shared" si="4"/>
      </c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5" customHeight="1">
      <c r="A37" s="83">
        <f t="shared" si="1"/>
        <v>25</v>
      </c>
      <c r="B37" s="42">
        <f>IF(COUNT('Data Entry - Team 1'!B38,'Data Entry - Team 2'!B38)&gt;0,AVERAGE('Data Entry - Team 1'!B38,'Data Entry - Team 2'!B38),"")</f>
        <v>91.5</v>
      </c>
      <c r="C37" s="43">
        <f>IF(COUNT('Data Entry - Team 1'!G38:H38,'Data Entry - Team 1'!U38:V38,'Data Entry - Team 2'!G38:H38,'Data Entry - Team 2'!U38:V38)&gt;0,AVERAGE('Data Entry - Team 1'!G38:H38,'Data Entry - Team 1'!U38:V38,'Data Entry - Team 2'!G38:H38,'Data Entry - Team 2'!U38:V38),0)</f>
        <v>0</v>
      </c>
      <c r="D37" s="43">
        <f>IF(COUNT('Data Entry - Team 1'!I38,'Data Entry - Team 1'!W38,'Data Entry - Team 2'!I38,'Data Entry - Team 2'!W38)&gt;0,AVERAGE('Data Entry - Team 1'!I38,'Data Entry - Team 1'!W38,'Data Entry - Team 2'!I38,'Data Entry - Team 2'!W38),0)</f>
        <v>0</v>
      </c>
      <c r="E37" s="43">
        <f>COUNT('Data Entry - Team 1'!G38:H38,'Data Entry - Team 1'!U38:V38,'Data Entry - Team 2'!G38:H38,'Data Entry - Team 2'!U38:V38)</f>
        <v>0</v>
      </c>
      <c r="F37" s="42">
        <f>IF(COUNT('Data Entry - Team 1'!N38:O38,'Data Entry - Team 1'!AB38:AC38,'Data Entry - Team 2'!N38:O38,'Data Entry - Team 2'!AB38:AC38)&gt;0,AVERAGE('Data Entry - Team 1'!N38:O38,'Data Entry - Team 1'!AB38:AC38,'Data Entry - Team 2'!N38:O38,'Data Entry - Team 2'!AB38:AC38),0)</f>
        <v>0</v>
      </c>
      <c r="G37" s="43">
        <f>IF(COUNT('Data Entry - Team 1'!P38,'Data Entry - Team 1'!AD38,'Data Entry - Team 2'!P38,'Data Entry - Team 2'!AD38)&gt;0,AVERAGE('Data Entry - Team 1'!P38,'Data Entry - Team 1'!AD38,'Data Entry - Team 2'!P38,'Data Entry - Team 2'!AD38),0)</f>
        <v>0</v>
      </c>
      <c r="H37" s="44">
        <f>COUNT('Data Entry - Team 1'!N38:O38,'Data Entry - Team 1'!AB38:AC38,'Data Entry - Team 2'!N38:O38,'Data Entry - Team 2'!AB38:AC38)</f>
        <v>0</v>
      </c>
      <c r="I37" s="43">
        <f>IF(COUNT('Data Entry - Team 1'!AI38:AJ38,'Data Entry - Team 2'!AI38:AJ38)&gt;0,AVERAGE('Data Entry - Team 1'!AI38:AJ38,'Data Entry - Team 2'!AI38:AJ38),0)</f>
        <v>0</v>
      </c>
      <c r="J37" s="43">
        <f>IF(COUNT('Data Entry - Team 1'!AK38,'Data Entry - Team 2'!AK38)&gt;0,AVERAGE('Data Entry - Team 1'!AK38,'Data Entry - Team 2'!AK38),0)</f>
        <v>0</v>
      </c>
      <c r="K37" s="44">
        <f>COUNT('Data Entry - Team 1'!AI38:AJ38,'Data Entry - Team 2'!AI38:AJ38)</f>
        <v>0</v>
      </c>
      <c r="L37" s="38">
        <f t="shared" si="2"/>
      </c>
      <c r="M37" s="38">
        <f t="shared" si="3"/>
      </c>
      <c r="N37" s="101">
        <f t="shared" si="4"/>
      </c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1" customFormat="1" ht="15" customHeight="1">
      <c r="A38" s="82">
        <f t="shared" si="1"/>
        <v>26</v>
      </c>
      <c r="B38" s="71">
        <f>IF(COUNT('Data Entry - Team 1'!B39,'Data Entry - Team 2'!B39)&gt;0,AVERAGE('Data Entry - Team 1'!B39,'Data Entry - Team 2'!B39),"")</f>
        <v>81.5</v>
      </c>
      <c r="C38" s="69">
        <f>IF(COUNT('Data Entry - Team 1'!G39:H39,'Data Entry - Team 1'!U39:V39,'Data Entry - Team 2'!G39:H39,'Data Entry - Team 2'!U39:V39)&gt;0,AVERAGE('Data Entry - Team 1'!G39:H39,'Data Entry - Team 1'!U39:V39,'Data Entry - Team 2'!G39:H39,'Data Entry - Team 2'!U39:V39),0)</f>
        <v>0</v>
      </c>
      <c r="D38" s="69">
        <f>IF(COUNT('Data Entry - Team 1'!I39,'Data Entry - Team 1'!W39,'Data Entry - Team 2'!I39,'Data Entry - Team 2'!W39)&gt;0,AVERAGE('Data Entry - Team 1'!I39,'Data Entry - Team 1'!W39,'Data Entry - Team 2'!I39,'Data Entry - Team 2'!W39),0)</f>
        <v>0</v>
      </c>
      <c r="E38" s="69">
        <f>COUNT('Data Entry - Team 1'!G39:H39,'Data Entry - Team 1'!U39:V39,'Data Entry - Team 2'!G39:H39,'Data Entry - Team 2'!U39:V39)</f>
        <v>0</v>
      </c>
      <c r="F38" s="71">
        <f>IF(COUNT('Data Entry - Team 1'!N39:O39,'Data Entry - Team 1'!AB39:AC39,'Data Entry - Team 2'!N39:O39,'Data Entry - Team 2'!AB39:AC39)&gt;0,AVERAGE('Data Entry - Team 1'!N39:O39,'Data Entry - Team 1'!AB39:AC39,'Data Entry - Team 2'!N39:O39,'Data Entry - Team 2'!AB39:AC39),0)</f>
        <v>0</v>
      </c>
      <c r="G38" s="69">
        <f>IF(COUNT('Data Entry - Team 1'!P39,'Data Entry - Team 1'!AD39,'Data Entry - Team 2'!P39,'Data Entry - Team 2'!AD39)&gt;0,AVERAGE('Data Entry - Team 1'!P39,'Data Entry - Team 1'!AD39,'Data Entry - Team 2'!P39,'Data Entry - Team 2'!AD39),0)</f>
        <v>0</v>
      </c>
      <c r="H38" s="88">
        <f>COUNT('Data Entry - Team 1'!N39:O39,'Data Entry - Team 1'!AB39:AC39,'Data Entry - Team 2'!N39:O39,'Data Entry - Team 2'!AB39:AC39)</f>
        <v>0</v>
      </c>
      <c r="I38" s="69">
        <f>IF(COUNT('Data Entry - Team 1'!AI39:AJ39,'Data Entry - Team 2'!AI39:AJ39)&gt;0,AVERAGE('Data Entry - Team 1'!AI39:AJ39,'Data Entry - Team 2'!AI39:AJ39),0)</f>
        <v>0</v>
      </c>
      <c r="J38" s="69">
        <f>IF(COUNT('Data Entry - Team 1'!AK39,'Data Entry - Team 2'!AK39)&gt;0,AVERAGE('Data Entry - Team 1'!AK39,'Data Entry - Team 2'!AK39),0)</f>
        <v>0</v>
      </c>
      <c r="K38" s="88">
        <f>COUNT('Data Entry - Team 1'!AI39:AJ39,'Data Entry - Team 2'!AI39:AJ39)</f>
        <v>0</v>
      </c>
      <c r="L38" s="69">
        <f t="shared" si="2"/>
      </c>
      <c r="M38" s="69">
        <f t="shared" si="3"/>
      </c>
      <c r="N38" s="88">
        <f t="shared" si="4"/>
      </c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5" customHeight="1">
      <c r="A39" s="83">
        <f t="shared" si="1"/>
        <v>27</v>
      </c>
      <c r="B39" s="42">
        <f>IF(COUNT('Data Entry - Team 1'!B40,'Data Entry - Team 2'!B40)&gt;0,AVERAGE('Data Entry - Team 1'!B40,'Data Entry - Team 2'!B40),"")</f>
        <v>72</v>
      </c>
      <c r="C39" s="43">
        <f>IF(COUNT('Data Entry - Team 1'!G40:H40,'Data Entry - Team 1'!U40:V40,'Data Entry - Team 2'!G40:H40,'Data Entry - Team 2'!U40:V40)&gt;0,AVERAGE('Data Entry - Team 1'!G40:H40,'Data Entry - Team 1'!U40:V40,'Data Entry - Team 2'!G40:H40,'Data Entry - Team 2'!U40:V40),0)</f>
        <v>0</v>
      </c>
      <c r="D39" s="43">
        <f>IF(COUNT('Data Entry - Team 1'!I40,'Data Entry - Team 1'!W40,'Data Entry - Team 2'!I40,'Data Entry - Team 2'!W40)&gt;0,AVERAGE('Data Entry - Team 1'!I40,'Data Entry - Team 1'!W40,'Data Entry - Team 2'!I40,'Data Entry - Team 2'!W40),0)</f>
        <v>0</v>
      </c>
      <c r="E39" s="43">
        <f>COUNT('Data Entry - Team 1'!G40:H40,'Data Entry - Team 1'!U40:V40,'Data Entry - Team 2'!G40:H40,'Data Entry - Team 2'!U40:V40)</f>
        <v>0</v>
      </c>
      <c r="F39" s="42">
        <f>IF(COUNT('Data Entry - Team 1'!N40:O40,'Data Entry - Team 1'!AB40:AC40,'Data Entry - Team 2'!N40:O40,'Data Entry - Team 2'!AB40:AC40)&gt;0,AVERAGE('Data Entry - Team 1'!N40:O40,'Data Entry - Team 1'!AB40:AC40,'Data Entry - Team 2'!N40:O40,'Data Entry - Team 2'!AB40:AC40),0)</f>
        <v>0</v>
      </c>
      <c r="G39" s="43">
        <f>IF(COUNT('Data Entry - Team 1'!P40,'Data Entry - Team 1'!AD40,'Data Entry - Team 2'!P40,'Data Entry - Team 2'!AD40)&gt;0,AVERAGE('Data Entry - Team 1'!P40,'Data Entry - Team 1'!AD40,'Data Entry - Team 2'!P40,'Data Entry - Team 2'!AD40),0)</f>
        <v>0</v>
      </c>
      <c r="H39" s="44">
        <f>COUNT('Data Entry - Team 1'!N40:O40,'Data Entry - Team 1'!AB40:AC40,'Data Entry - Team 2'!N40:O40,'Data Entry - Team 2'!AB40:AC40)</f>
        <v>0</v>
      </c>
      <c r="I39" s="43">
        <f>IF(COUNT('Data Entry - Team 1'!AI40:AJ40,'Data Entry - Team 2'!AI40:AJ40)&gt;0,AVERAGE('Data Entry - Team 1'!AI40:AJ40,'Data Entry - Team 2'!AI40:AJ40),0)</f>
        <v>0</v>
      </c>
      <c r="J39" s="43">
        <f>IF(COUNT('Data Entry - Team 1'!AK40,'Data Entry - Team 2'!AK40)&gt;0,AVERAGE('Data Entry - Team 1'!AK40,'Data Entry - Team 2'!AK40),0)</f>
        <v>0</v>
      </c>
      <c r="K39" s="44">
        <f>COUNT('Data Entry - Team 1'!AI40:AJ40,'Data Entry - Team 2'!AI40:AJ40)</f>
        <v>0</v>
      </c>
      <c r="L39" s="38">
        <f t="shared" si="2"/>
      </c>
      <c r="M39" s="38">
        <f t="shared" si="3"/>
      </c>
      <c r="N39" s="101">
        <f t="shared" si="4"/>
      </c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s="11" customFormat="1" ht="15" customHeight="1">
      <c r="A40" s="82">
        <f t="shared" si="1"/>
        <v>28</v>
      </c>
      <c r="B40" s="71">
        <f>IF(COUNT('Data Entry - Team 1'!B41,'Data Entry - Team 2'!B41)&gt;0,AVERAGE('Data Entry - Team 1'!B41,'Data Entry - Team 2'!B41),"")</f>
        <v>65.5</v>
      </c>
      <c r="C40" s="69">
        <f>IF(COUNT('Data Entry - Team 1'!G41:H41,'Data Entry - Team 1'!U41:V41,'Data Entry - Team 2'!G41:H41,'Data Entry - Team 2'!U41:V41)&gt;0,AVERAGE('Data Entry - Team 1'!G41:H41,'Data Entry - Team 1'!U41:V41,'Data Entry - Team 2'!G41:H41,'Data Entry - Team 2'!U41:V41),0)</f>
        <v>0</v>
      </c>
      <c r="D40" s="69">
        <f>IF(COUNT('Data Entry - Team 1'!I41,'Data Entry - Team 1'!W41,'Data Entry - Team 2'!I41,'Data Entry - Team 2'!W41)&gt;0,AVERAGE('Data Entry - Team 1'!I41,'Data Entry - Team 1'!W41,'Data Entry - Team 2'!I41,'Data Entry - Team 2'!W41),0)</f>
        <v>0</v>
      </c>
      <c r="E40" s="69">
        <f>COUNT('Data Entry - Team 1'!G41:H41,'Data Entry - Team 1'!U41:V41,'Data Entry - Team 2'!G41:H41,'Data Entry - Team 2'!U41:V41)</f>
        <v>0</v>
      </c>
      <c r="F40" s="71">
        <f>IF(COUNT('Data Entry - Team 1'!N41:O41,'Data Entry - Team 1'!AB41:AC41,'Data Entry - Team 2'!N41:O41,'Data Entry - Team 2'!AB41:AC41)&gt;0,AVERAGE('Data Entry - Team 1'!N41:O41,'Data Entry - Team 1'!AB41:AC41,'Data Entry - Team 2'!N41:O41,'Data Entry - Team 2'!AB41:AC41),0)</f>
        <v>2.95</v>
      </c>
      <c r="G40" s="69">
        <f>IF(COUNT('Data Entry - Team 1'!P41,'Data Entry - Team 1'!AD41,'Data Entry - Team 2'!P41,'Data Entry - Team 2'!AD41)&gt;0,AVERAGE('Data Entry - Team 1'!P41,'Data Entry - Team 1'!AD41,'Data Entry - Team 2'!P41,'Data Entry - Team 2'!AD41),0)</f>
        <v>1.6</v>
      </c>
      <c r="H40" s="88">
        <f>COUNT('Data Entry - Team 1'!N41:O41,'Data Entry - Team 1'!AB41:AC41,'Data Entry - Team 2'!N41:O41,'Data Entry - Team 2'!AB41:AC41)</f>
        <v>1</v>
      </c>
      <c r="I40" s="69">
        <f>IF(COUNT('Data Entry - Team 1'!AI41:AJ41,'Data Entry - Team 2'!AI41:AJ41)&gt;0,AVERAGE('Data Entry - Team 1'!AI41:AJ41,'Data Entry - Team 2'!AI41:AJ41),0)</f>
        <v>0</v>
      </c>
      <c r="J40" s="69">
        <f>IF(COUNT('Data Entry - Team 1'!AK41,'Data Entry - Team 2'!AK41)&gt;0,AVERAGE('Data Entry - Team 1'!AK41,'Data Entry - Team 2'!AK41),0)</f>
        <v>0</v>
      </c>
      <c r="K40" s="88">
        <f>COUNT('Data Entry - Team 1'!AI41:AJ41,'Data Entry - Team 2'!AI41:AJ41)</f>
        <v>0</v>
      </c>
      <c r="L40" s="69">
        <f t="shared" si="2"/>
        <v>2.95</v>
      </c>
      <c r="M40" s="69">
        <f t="shared" si="3"/>
        <v>1.6</v>
      </c>
      <c r="N40" s="88">
        <f t="shared" si="4"/>
        <v>1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5" customHeight="1">
      <c r="A41" s="83">
        <f t="shared" si="1"/>
        <v>29</v>
      </c>
      <c r="B41" s="42">
        <f>IF(COUNT('Data Entry - Team 1'!B42,'Data Entry - Team 2'!B42)&gt;0,AVERAGE('Data Entry - Team 1'!B42,'Data Entry - Team 2'!B42),"")</f>
        <v>62</v>
      </c>
      <c r="C41" s="43">
        <f>IF(COUNT('Data Entry - Team 1'!G42:H42,'Data Entry - Team 1'!U42:V42,'Data Entry - Team 2'!G42:H42,'Data Entry - Team 2'!U42:V42)&gt;0,AVERAGE('Data Entry - Team 1'!G42:H42,'Data Entry - Team 1'!U42:V42,'Data Entry - Team 2'!G42:H42,'Data Entry - Team 2'!U42:V42),0)</f>
        <v>0</v>
      </c>
      <c r="D41" s="43">
        <f>IF(COUNT('Data Entry - Team 1'!I42,'Data Entry - Team 1'!W42,'Data Entry - Team 2'!I42,'Data Entry - Team 2'!W42)&gt;0,AVERAGE('Data Entry - Team 1'!I42,'Data Entry - Team 1'!W42,'Data Entry - Team 2'!I42,'Data Entry - Team 2'!W42),0)</f>
        <v>0</v>
      </c>
      <c r="E41" s="43">
        <f>COUNT('Data Entry - Team 1'!G42:H42,'Data Entry - Team 1'!U42:V42,'Data Entry - Team 2'!G42:H42,'Data Entry - Team 2'!U42:V42)</f>
        <v>0</v>
      </c>
      <c r="F41" s="42">
        <f>IF(COUNT('Data Entry - Team 1'!N42:O42,'Data Entry - Team 1'!AB42:AC42,'Data Entry - Team 2'!N42:O42,'Data Entry - Team 2'!AB42:AC42)&gt;0,AVERAGE('Data Entry - Team 1'!N42:O42,'Data Entry - Team 1'!AB42:AC42,'Data Entry - Team 2'!N42:O42,'Data Entry - Team 2'!AB42:AC42),0)</f>
        <v>0</v>
      </c>
      <c r="G41" s="43">
        <f>IF(COUNT('Data Entry - Team 1'!P42,'Data Entry - Team 1'!AD42,'Data Entry - Team 2'!P42,'Data Entry - Team 2'!AD42)&gt;0,AVERAGE('Data Entry - Team 1'!P42,'Data Entry - Team 1'!AD42,'Data Entry - Team 2'!P42,'Data Entry - Team 2'!AD42),0)</f>
        <v>0</v>
      </c>
      <c r="H41" s="44">
        <f>COUNT('Data Entry - Team 1'!N42:O42,'Data Entry - Team 1'!AB42:AC42,'Data Entry - Team 2'!N42:O42,'Data Entry - Team 2'!AB42:AC42)</f>
        <v>0</v>
      </c>
      <c r="I41" s="43">
        <f>IF(COUNT('Data Entry - Team 1'!AI42:AJ42,'Data Entry - Team 2'!AI42:AJ42)&gt;0,AVERAGE('Data Entry - Team 1'!AI42:AJ42,'Data Entry - Team 2'!AI42:AJ42),0)</f>
        <v>0</v>
      </c>
      <c r="J41" s="43">
        <f>IF(COUNT('Data Entry - Team 1'!AK42,'Data Entry - Team 2'!AK42)&gt;0,AVERAGE('Data Entry - Team 1'!AK42,'Data Entry - Team 2'!AK42),0)</f>
        <v>0</v>
      </c>
      <c r="K41" s="44">
        <f>COUNT('Data Entry - Team 1'!AI42:AJ42,'Data Entry - Team 2'!AI42:AJ42)</f>
        <v>0</v>
      </c>
      <c r="L41" s="38">
        <f t="shared" si="2"/>
      </c>
      <c r="M41" s="38">
        <f t="shared" si="3"/>
      </c>
      <c r="N41" s="101">
        <f t="shared" si="4"/>
      </c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s="11" customFormat="1" ht="15" customHeight="1">
      <c r="A42" s="82">
        <f t="shared" si="1"/>
        <v>30</v>
      </c>
      <c r="B42" s="71">
        <f>IF(COUNT('Data Entry - Team 1'!B43,'Data Entry - Team 2'!B43)&gt;0,AVERAGE('Data Entry - Team 1'!B43,'Data Entry - Team 2'!B43),"")</f>
        <v>45</v>
      </c>
      <c r="C42" s="69">
        <f>IF(COUNT('Data Entry - Team 1'!G43:H43,'Data Entry - Team 1'!U43:V43,'Data Entry - Team 2'!G43:H43,'Data Entry - Team 2'!U43:V43)&gt;0,AVERAGE('Data Entry - Team 1'!G43:H43,'Data Entry - Team 1'!U43:V43,'Data Entry - Team 2'!G43:H43,'Data Entry - Team 2'!U43:V43),0)</f>
        <v>0</v>
      </c>
      <c r="D42" s="69">
        <f>IF(COUNT('Data Entry - Team 1'!I43,'Data Entry - Team 1'!W43,'Data Entry - Team 2'!I43,'Data Entry - Team 2'!W43)&gt;0,AVERAGE('Data Entry - Team 1'!I43,'Data Entry - Team 1'!W43,'Data Entry - Team 2'!I43,'Data Entry - Team 2'!W43),0)</f>
        <v>0</v>
      </c>
      <c r="E42" s="69">
        <f>COUNT('Data Entry - Team 1'!G43:H43,'Data Entry - Team 1'!U43:V43,'Data Entry - Team 2'!G43:H43,'Data Entry - Team 2'!U43:V43)</f>
        <v>0</v>
      </c>
      <c r="F42" s="71">
        <f>IF(COUNT('Data Entry - Team 1'!N43:O43,'Data Entry - Team 1'!AB43:AC43,'Data Entry - Team 2'!N43:O43,'Data Entry - Team 2'!AB43:AC43)&gt;0,AVERAGE('Data Entry - Team 1'!N43:O43,'Data Entry - Team 1'!AB43:AC43,'Data Entry - Team 2'!N43:O43,'Data Entry - Team 2'!AB43:AC43),0)</f>
        <v>0</v>
      </c>
      <c r="G42" s="69">
        <f>IF(COUNT('Data Entry - Team 1'!P43,'Data Entry - Team 1'!AD43,'Data Entry - Team 2'!P43,'Data Entry - Team 2'!AD43)&gt;0,AVERAGE('Data Entry - Team 1'!P43,'Data Entry - Team 1'!AD43,'Data Entry - Team 2'!P43,'Data Entry - Team 2'!AD43),0)</f>
        <v>0</v>
      </c>
      <c r="H42" s="88">
        <f>COUNT('Data Entry - Team 1'!N43:O43,'Data Entry - Team 1'!AB43:AC43,'Data Entry - Team 2'!N43:O43,'Data Entry - Team 2'!AB43:AC43)</f>
        <v>0</v>
      </c>
      <c r="I42" s="69">
        <f>IF(COUNT('Data Entry - Team 1'!AI43:AJ43,'Data Entry - Team 2'!AI43:AJ43)&gt;0,AVERAGE('Data Entry - Team 1'!AI43:AJ43,'Data Entry - Team 2'!AI43:AJ43),0)</f>
        <v>0</v>
      </c>
      <c r="J42" s="69">
        <f>IF(COUNT('Data Entry - Team 1'!AK43,'Data Entry - Team 2'!AK43)&gt;0,AVERAGE('Data Entry - Team 1'!AK43,'Data Entry - Team 2'!AK43),0)</f>
        <v>0</v>
      </c>
      <c r="K42" s="88">
        <f>COUNT('Data Entry - Team 1'!AI43:AJ43,'Data Entry - Team 2'!AI43:AJ43)</f>
        <v>0</v>
      </c>
      <c r="L42" s="69">
        <f t="shared" si="2"/>
      </c>
      <c r="M42" s="69">
        <f t="shared" si="3"/>
      </c>
      <c r="N42" s="88">
        <f t="shared" si="4"/>
      </c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5" customHeight="1">
      <c r="A43" s="83">
        <f t="shared" si="1"/>
        <v>31</v>
      </c>
      <c r="B43" s="42">
        <f>IF(COUNT('Data Entry - Team 1'!B44,'Data Entry - Team 2'!B44)&gt;0,AVERAGE('Data Entry - Team 1'!B44,'Data Entry - Team 2'!B44),"")</f>
        <v>28.5</v>
      </c>
      <c r="C43" s="43">
        <f>IF(COUNT('Data Entry - Team 1'!G44:H44,'Data Entry - Team 1'!U44:V44,'Data Entry - Team 2'!G44:H44,'Data Entry - Team 2'!U44:V44)&gt;0,AVERAGE('Data Entry - Team 1'!G44:H44,'Data Entry - Team 1'!U44:V44,'Data Entry - Team 2'!G44:H44,'Data Entry - Team 2'!U44:V44),0)</f>
        <v>0.7</v>
      </c>
      <c r="D43" s="43">
        <f>IF(COUNT('Data Entry - Team 1'!I44,'Data Entry - Team 1'!W44,'Data Entry - Team 2'!I44,'Data Entry - Team 2'!W44)&gt;0,AVERAGE('Data Entry - Team 1'!I44,'Data Entry - Team 1'!W44,'Data Entry - Team 2'!I44,'Data Entry - Team 2'!W44),0)</f>
        <v>0</v>
      </c>
      <c r="E43" s="43">
        <f>COUNT('Data Entry - Team 1'!G44:H44,'Data Entry - Team 1'!U44:V44,'Data Entry - Team 2'!G44:H44,'Data Entry - Team 2'!U44:V44)</f>
        <v>1</v>
      </c>
      <c r="F43" s="42">
        <f>IF(COUNT('Data Entry - Team 1'!N44:O44,'Data Entry - Team 1'!AB44:AC44,'Data Entry - Team 2'!N44:O44,'Data Entry - Team 2'!AB44:AC44)&gt;0,AVERAGE('Data Entry - Team 1'!N44:O44,'Data Entry - Team 1'!AB44:AC44,'Data Entry - Team 2'!N44:O44,'Data Entry - Team 2'!AB44:AC44),0)</f>
        <v>0</v>
      </c>
      <c r="G43" s="43">
        <f>IF(COUNT('Data Entry - Team 1'!P44,'Data Entry - Team 1'!AD44,'Data Entry - Team 2'!P44,'Data Entry - Team 2'!AD44)&gt;0,AVERAGE('Data Entry - Team 1'!P44,'Data Entry - Team 1'!AD44,'Data Entry - Team 2'!P44,'Data Entry - Team 2'!AD44),0)</f>
        <v>0</v>
      </c>
      <c r="H43" s="44">
        <f>COUNT('Data Entry - Team 1'!N44:O44,'Data Entry - Team 1'!AB44:AC44,'Data Entry - Team 2'!N44:O44,'Data Entry - Team 2'!AB44:AC44)</f>
        <v>0</v>
      </c>
      <c r="I43" s="43">
        <f>IF(COUNT('Data Entry - Team 1'!AI44:AJ44,'Data Entry - Team 2'!AI44:AJ44)&gt;0,AVERAGE('Data Entry - Team 1'!AI44:AJ44,'Data Entry - Team 2'!AI44:AJ44),0)</f>
        <v>0</v>
      </c>
      <c r="J43" s="43">
        <f>IF(COUNT('Data Entry - Team 1'!AK44,'Data Entry - Team 2'!AK44)&gt;0,AVERAGE('Data Entry - Team 1'!AK44,'Data Entry - Team 2'!AK44),0)</f>
        <v>0</v>
      </c>
      <c r="K43" s="44">
        <f>COUNT('Data Entry - Team 1'!AI44:AJ44,'Data Entry - Team 2'!AI44:AJ44)</f>
        <v>0</v>
      </c>
      <c r="L43" s="38">
        <f t="shared" si="2"/>
        <v>0.7</v>
      </c>
      <c r="M43" s="38">
        <f t="shared" si="3"/>
      </c>
      <c r="N43" s="101">
        <f t="shared" si="4"/>
        <v>1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11" customFormat="1" ht="15" customHeight="1">
      <c r="A44" s="82">
        <f t="shared" si="1"/>
        <v>32</v>
      </c>
      <c r="B44" s="71">
        <f>IF(COUNT('Data Entry - Team 1'!B45,'Data Entry - Team 2'!B45)&gt;0,AVERAGE('Data Entry - Team 1'!B45,'Data Entry - Team 2'!B45),"")</f>
        <v>28</v>
      </c>
      <c r="C44" s="69">
        <f>IF(COUNT('Data Entry - Team 1'!G45:H45,'Data Entry - Team 1'!U45:V45,'Data Entry - Team 2'!G45:H45,'Data Entry - Team 2'!U45:V45)&gt;0,AVERAGE('Data Entry - Team 1'!G45:H45,'Data Entry - Team 1'!U45:V45,'Data Entry - Team 2'!G45:H45,'Data Entry - Team 2'!U45:V45),0)</f>
        <v>0</v>
      </c>
      <c r="D44" s="69">
        <f>IF(COUNT('Data Entry - Team 1'!I45,'Data Entry - Team 1'!W45,'Data Entry - Team 2'!I45,'Data Entry - Team 2'!W45)&gt;0,AVERAGE('Data Entry - Team 1'!I45,'Data Entry - Team 1'!W45,'Data Entry - Team 2'!I45,'Data Entry - Team 2'!W45),0)</f>
        <v>0</v>
      </c>
      <c r="E44" s="69">
        <f>COUNT('Data Entry - Team 1'!G45:H45,'Data Entry - Team 1'!U45:V45,'Data Entry - Team 2'!G45:H45,'Data Entry - Team 2'!U45:V45)</f>
        <v>0</v>
      </c>
      <c r="F44" s="71">
        <f>IF(COUNT('Data Entry - Team 1'!N45:O45,'Data Entry - Team 1'!AB45:AC45,'Data Entry - Team 2'!N45:O45,'Data Entry - Team 2'!AB45:AC45)&gt;0,AVERAGE('Data Entry - Team 1'!N45:O45,'Data Entry - Team 1'!AB45:AC45,'Data Entry - Team 2'!N45:O45,'Data Entry - Team 2'!AB45:AC45),0)</f>
        <v>0</v>
      </c>
      <c r="G44" s="69">
        <f>IF(COUNT('Data Entry - Team 1'!P45,'Data Entry - Team 1'!AD45,'Data Entry - Team 2'!P45,'Data Entry - Team 2'!AD45)&gt;0,AVERAGE('Data Entry - Team 1'!P45,'Data Entry - Team 1'!AD45,'Data Entry - Team 2'!P45,'Data Entry - Team 2'!AD45),0)</f>
        <v>0</v>
      </c>
      <c r="H44" s="88">
        <f>COUNT('Data Entry - Team 1'!N45:O45,'Data Entry - Team 1'!AB45:AC45,'Data Entry - Team 2'!N45:O45,'Data Entry - Team 2'!AB45:AC45)</f>
        <v>0</v>
      </c>
      <c r="I44" s="69">
        <f>IF(COUNT('Data Entry - Team 1'!AI45:AJ45,'Data Entry - Team 2'!AI45:AJ45)&gt;0,AVERAGE('Data Entry - Team 1'!AI45:AJ45,'Data Entry - Team 2'!AI45:AJ45),0)</f>
        <v>0</v>
      </c>
      <c r="J44" s="69">
        <f>IF(COUNT('Data Entry - Team 1'!AK45,'Data Entry - Team 2'!AK45)&gt;0,AVERAGE('Data Entry - Team 1'!AK45,'Data Entry - Team 2'!AK45),0)</f>
        <v>0</v>
      </c>
      <c r="K44" s="88">
        <f>COUNT('Data Entry - Team 1'!AI45:AJ45,'Data Entry - Team 2'!AI45:AJ45)</f>
        <v>0</v>
      </c>
      <c r="L44" s="69">
        <f t="shared" si="2"/>
      </c>
      <c r="M44" s="69">
        <f t="shared" si="3"/>
      </c>
      <c r="N44" s="88">
        <f t="shared" si="4"/>
      </c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5" customHeight="1">
      <c r="A45" s="83">
        <f t="shared" si="1"/>
        <v>33</v>
      </c>
      <c r="B45" s="42">
        <f>IF(COUNT('Data Entry - Team 1'!B46,'Data Entry - Team 2'!B46)&gt;0,AVERAGE('Data Entry - Team 1'!B46,'Data Entry - Team 2'!B46),"")</f>
        <v>30.5</v>
      </c>
      <c r="C45" s="43">
        <f>IF(COUNT('Data Entry - Team 1'!G46:H46,'Data Entry - Team 1'!U46:V46,'Data Entry - Team 2'!G46:H46,'Data Entry - Team 2'!U46:V46)&gt;0,AVERAGE('Data Entry - Team 1'!G46:H46,'Data Entry - Team 1'!U46:V46,'Data Entry - Team 2'!G46:H46,'Data Entry - Team 2'!U46:V46),0)</f>
        <v>0</v>
      </c>
      <c r="D45" s="43">
        <f>IF(COUNT('Data Entry - Team 1'!I46,'Data Entry - Team 1'!W46,'Data Entry - Team 2'!I46,'Data Entry - Team 2'!W46)&gt;0,AVERAGE('Data Entry - Team 1'!I46,'Data Entry - Team 1'!W46,'Data Entry - Team 2'!I46,'Data Entry - Team 2'!W46),0)</f>
        <v>0</v>
      </c>
      <c r="E45" s="43">
        <f>COUNT('Data Entry - Team 1'!G46:H46,'Data Entry - Team 1'!U46:V46,'Data Entry - Team 2'!G46:H46,'Data Entry - Team 2'!U46:V46)</f>
        <v>0</v>
      </c>
      <c r="F45" s="42">
        <f>IF(COUNT('Data Entry - Team 1'!N46:O46,'Data Entry - Team 1'!AB46:AC46,'Data Entry - Team 2'!N46:O46,'Data Entry - Team 2'!AB46:AC46)&gt;0,AVERAGE('Data Entry - Team 1'!N46:O46,'Data Entry - Team 1'!AB46:AC46,'Data Entry - Team 2'!N46:O46,'Data Entry - Team 2'!AB46:AC46),0)</f>
        <v>0</v>
      </c>
      <c r="G45" s="43">
        <f>IF(COUNT('Data Entry - Team 1'!P46,'Data Entry - Team 1'!AD46,'Data Entry - Team 2'!P46,'Data Entry - Team 2'!AD46)&gt;0,AVERAGE('Data Entry - Team 1'!P46,'Data Entry - Team 1'!AD46,'Data Entry - Team 2'!P46,'Data Entry - Team 2'!AD46),0)</f>
        <v>0</v>
      </c>
      <c r="H45" s="44">
        <f>COUNT('Data Entry - Team 1'!N46:O46,'Data Entry - Team 1'!AB46:AC46,'Data Entry - Team 2'!N46:O46,'Data Entry - Team 2'!AB46:AC46)</f>
        <v>0</v>
      </c>
      <c r="I45" s="43">
        <f>IF(COUNT('Data Entry - Team 1'!AI46:AJ46,'Data Entry - Team 2'!AI46:AJ46)&gt;0,AVERAGE('Data Entry - Team 1'!AI46:AJ46,'Data Entry - Team 2'!AI46:AJ46),0)</f>
        <v>0</v>
      </c>
      <c r="J45" s="43">
        <f>IF(COUNT('Data Entry - Team 1'!AK46,'Data Entry - Team 2'!AK46)&gt;0,AVERAGE('Data Entry - Team 1'!AK46,'Data Entry - Team 2'!AK46),0)</f>
        <v>0</v>
      </c>
      <c r="K45" s="44">
        <f>COUNT('Data Entry - Team 1'!AI46:AJ46,'Data Entry - Team 2'!AI46:AJ46)</f>
        <v>0</v>
      </c>
      <c r="L45" s="38">
        <f t="shared" si="2"/>
      </c>
      <c r="M45" s="38">
        <f t="shared" si="3"/>
      </c>
      <c r="N45" s="101">
        <f t="shared" si="4"/>
      </c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s="11" customFormat="1" ht="15" customHeight="1">
      <c r="A46" s="82">
        <f aca="true" t="shared" si="5" ref="A46:A62">A45+1</f>
        <v>34</v>
      </c>
      <c r="B46" s="71">
        <f>IF(COUNT('Data Entry - Team 1'!B47,'Data Entry - Team 2'!B47)&gt;0,AVERAGE('Data Entry - Team 1'!B47,'Data Entry - Team 2'!B47),"")</f>
        <v>42</v>
      </c>
      <c r="C46" s="69">
        <f>IF(COUNT('Data Entry - Team 1'!G47:H47,'Data Entry - Team 1'!U47:V47,'Data Entry - Team 2'!G47:I47,'Data Entry - Team 2'!U47:V47)&gt;0,AVERAGE('Data Entry - Team 1'!G47:H47,'Data Entry - Team 1'!U47:V47,'Data Entry - Team 2'!G47:I47,'Data Entry - Team 2'!U47:V47),0)</f>
        <v>21.00905</v>
      </c>
      <c r="D46" s="69">
        <f>IF(COUNT('Data Entry - Team 1'!I47,'Data Entry - Team 1'!W47,'Data Entry - Team 2'!I47,'Data Entry - Team 2'!W47)&gt;0,AVERAGE('Data Entry - Team 1'!I47,'Data Entry - Team 1'!W47,'Data Entry - Team 2'!I47,'Data Entry - Team 2'!W47),0)</f>
        <v>28.98</v>
      </c>
      <c r="E46" s="69">
        <f>COUNT('Data Entry - Team 1'!G47:H47,'Data Entry - Team 1'!U47:V47,'Data Entry - Team 2'!G47:I47,'Data Entry - Team 2'!U47:V47)</f>
        <v>2</v>
      </c>
      <c r="F46" s="71">
        <f>IF(COUNT('Data Entry - Team 1'!N47:O47,'Data Entry - Team 1'!AB47:AC47,'Data Entry - Team 2'!N47:O47,'Data Entry - Team 2'!AB47:AC47)&gt;0,AVERAGE('Data Entry - Team 1'!N47:O47,'Data Entry - Team 1'!AB47:AC47,'Data Entry - Team 2'!N47:O47,'Data Entry - Team 2'!AB47:AC47),0)</f>
        <v>0</v>
      </c>
      <c r="G46" s="69">
        <f>IF(COUNT('Data Entry - Team 1'!P47,'Data Entry - Team 1'!AD47,'Data Entry - Team 2'!P47,'Data Entry - Team 2'!AD47)&gt;0,AVERAGE('Data Entry - Team 1'!P47,'Data Entry - Team 1'!AD47,'Data Entry - Team 2'!P47,'Data Entry - Team 2'!AD47),0)</f>
        <v>0</v>
      </c>
      <c r="H46" s="88">
        <f>COUNT('Data Entry - Team 1'!N47:O47,'Data Entry - Team 1'!AB47:AC47,'Data Entry - Team 2'!N47:O47,'Data Entry - Team 2'!AB47:AC47)</f>
        <v>0</v>
      </c>
      <c r="I46" s="69">
        <f>IF(COUNT('Data Entry - Team 1'!AI47:AJ47,'Data Entry - Team 2'!AI47:AJ47)&gt;0,AVERAGE('Data Entry - Team 1'!AI47:AJ47,'Data Entry - Team 2'!AI47:AJ47),0)</f>
        <v>0</v>
      </c>
      <c r="J46" s="69">
        <f>IF(COUNT('Data Entry - Team 1'!AK47,'Data Entry - Team 2'!AK47)&gt;0,AVERAGE('Data Entry - Team 1'!AK47,'Data Entry - Team 2'!AK47),0)</f>
        <v>0</v>
      </c>
      <c r="K46" s="88">
        <f>COUNT('Data Entry - Team 1'!AI47:AJ47,'Data Entry - Team 2'!AI47:AJ47)</f>
        <v>0</v>
      </c>
      <c r="L46" s="69">
        <f t="shared" si="2"/>
        <v>21.00905</v>
      </c>
      <c r="M46" s="69">
        <f t="shared" si="3"/>
        <v>28.98</v>
      </c>
      <c r="N46" s="88">
        <f t="shared" si="4"/>
        <v>2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" customHeight="1">
      <c r="A47" s="83">
        <f t="shared" si="5"/>
        <v>35</v>
      </c>
      <c r="B47" s="42">
        <f>IF(COUNT('Data Entry - Team 1'!B48,'Data Entry - Team 2'!B48)&gt;0,AVERAGE('Data Entry - Team 1'!B48,'Data Entry - Team 2'!B48),"")</f>
        <v>55.5</v>
      </c>
      <c r="C47" s="43">
        <f>IF(COUNT('Data Entry - Team 1'!G48:H48,'Data Entry - Team 1'!U48:V48,'Data Entry - Team 2'!G48:H48,'Data Entry - Team 2'!U48:V48)&gt;0,AVERAGE('Data Entry - Team 1'!G48:H48,'Data Entry - Team 1'!U48:V48,'Data Entry - Team 2'!G48:H48,'Data Entry - Team 2'!U48:V48),0)</f>
        <v>0</v>
      </c>
      <c r="D47" s="43">
        <f>IF(COUNT('Data Entry - Team 1'!I48,'Data Entry - Team 1'!W48,'Data Entry - Team 2'!I48,'Data Entry - Team 2'!W48)&gt;0,AVERAGE('Data Entry - Team 1'!I48,'Data Entry - Team 1'!W48,'Data Entry - Team 2'!I48,'Data Entry - Team 2'!W48),0)</f>
        <v>0</v>
      </c>
      <c r="E47" s="43">
        <f>COUNT('Data Entry - Team 1'!G48:H48,'Data Entry - Team 1'!U48:V48,'Data Entry - Team 2'!G48:H48,'Data Entry - Team 2'!U48:V48)</f>
        <v>0</v>
      </c>
      <c r="F47" s="42">
        <f>IF(COUNT('Data Entry - Team 1'!N48:O48,'Data Entry - Team 1'!AB48:AC48,'Data Entry - Team 2'!N48:O48,'Data Entry - Team 2'!AB48:AC48)&gt;0,AVERAGE('Data Entry - Team 1'!N48:O48,'Data Entry - Team 1'!AB48:AC48,'Data Entry - Team 2'!N48:O48,'Data Entry - Team 2'!AB48:AC48),0)</f>
        <v>0</v>
      </c>
      <c r="G47" s="43">
        <f>IF(COUNT('Data Entry - Team 1'!P48,'Data Entry - Team 1'!AD48,'Data Entry - Team 2'!P48,'Data Entry - Team 2'!AD48)&gt;0,AVERAGE('Data Entry - Team 1'!P48,'Data Entry - Team 1'!AD48,'Data Entry - Team 2'!P48,'Data Entry - Team 2'!AD48),0)</f>
        <v>0</v>
      </c>
      <c r="H47" s="44">
        <f>COUNT('Data Entry - Team 1'!N48:O48,'Data Entry - Team 1'!AB48:AC48,'Data Entry - Team 2'!N48:O48,'Data Entry - Team 2'!AB48:AC48)</f>
        <v>0</v>
      </c>
      <c r="I47" s="43">
        <f>IF(COUNT('Data Entry - Team 1'!AI48:AJ48,'Data Entry - Team 2'!AI48:AJ48)&gt;0,AVERAGE('Data Entry - Team 1'!AI48:AJ48,'Data Entry - Team 2'!AI48:AJ48),0)</f>
        <v>0</v>
      </c>
      <c r="J47" s="43">
        <f>IF(COUNT('Data Entry - Team 1'!AK48,'Data Entry - Team 2'!AK48)&gt;0,AVERAGE('Data Entry - Team 1'!AK48,'Data Entry - Team 2'!AK48),0)</f>
        <v>0</v>
      </c>
      <c r="K47" s="44">
        <f>COUNT('Data Entry - Team 1'!AI48:AJ48,'Data Entry - Team 2'!AI48:AJ48)</f>
        <v>0</v>
      </c>
      <c r="L47" s="38">
        <f t="shared" si="2"/>
      </c>
      <c r="M47" s="38">
        <f t="shared" si="3"/>
      </c>
      <c r="N47" s="101">
        <f t="shared" si="4"/>
      </c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s="11" customFormat="1" ht="15" customHeight="1">
      <c r="A48" s="82">
        <f t="shared" si="5"/>
        <v>36</v>
      </c>
      <c r="B48" s="71">
        <f>IF(COUNT('Data Entry - Team 1'!B49,'Data Entry - Team 2'!B49)&gt;0,AVERAGE('Data Entry - Team 1'!B49,'Data Entry - Team 2'!B49),"")</f>
        <v>60</v>
      </c>
      <c r="C48" s="69">
        <f>IF(COUNT('Data Entry - Team 1'!G49:H49,'Data Entry - Team 1'!U49:V49,'Data Entry - Team 2'!G49:H49,'Data Entry - Team 2'!U49:V49)&gt;0,AVERAGE('Data Entry - Team 1'!G49:H49,'Data Entry - Team 1'!U49:V49,'Data Entry - Team 2'!G49:H49,'Data Entry - Team 2'!U49:V49),0)</f>
        <v>0</v>
      </c>
      <c r="D48" s="69">
        <f>IF(COUNT('Data Entry - Team 1'!I49,'Data Entry - Team 1'!W49,'Data Entry - Team 2'!I49,'Data Entry - Team 2'!W49)&gt;0,AVERAGE('Data Entry - Team 1'!I49,'Data Entry - Team 1'!W49,'Data Entry - Team 2'!I49,'Data Entry - Team 2'!W49),0)</f>
        <v>0</v>
      </c>
      <c r="E48" s="69">
        <f>COUNT('Data Entry - Team 1'!G49:H49,'Data Entry - Team 1'!U49:V49,'Data Entry - Team 2'!G49:H49,'Data Entry - Team 2'!U49:V49)</f>
        <v>0</v>
      </c>
      <c r="F48" s="71">
        <f>IF(COUNT('Data Entry - Team 1'!N49:O49,'Data Entry - Team 1'!AB49:AC49,'Data Entry - Team 2'!N49:O49,'Data Entry - Team 2'!AB49:AC49)&gt;0,AVERAGE('Data Entry - Team 1'!N49:O49,'Data Entry - Team 1'!AB49:AC49,'Data Entry - Team 2'!N49:O49,'Data Entry - Team 2'!AB49:AC49),0)</f>
        <v>0</v>
      </c>
      <c r="G48" s="69">
        <f>IF(COUNT('Data Entry - Team 1'!P49,'Data Entry - Team 1'!AD49,'Data Entry - Team 2'!P49,'Data Entry - Team 2'!AD49)&gt;0,AVERAGE('Data Entry - Team 1'!P49,'Data Entry - Team 1'!AD49,'Data Entry - Team 2'!P49,'Data Entry - Team 2'!AD49),0)</f>
        <v>0</v>
      </c>
      <c r="H48" s="88">
        <f>COUNT('Data Entry - Team 1'!N49:O49,'Data Entry - Team 1'!AB49:AC49,'Data Entry - Team 2'!N49:O49,'Data Entry - Team 2'!AB49:AC49)</f>
        <v>0</v>
      </c>
      <c r="I48" s="69">
        <f>IF(COUNT('Data Entry - Team 1'!AI49:AJ49,'Data Entry - Team 2'!AI49:AJ49)&gt;0,AVERAGE('Data Entry - Team 1'!AI49:AJ49,'Data Entry - Team 2'!AI49:AJ49),0)</f>
        <v>0</v>
      </c>
      <c r="J48" s="69">
        <f>IF(COUNT('Data Entry - Team 1'!AK49,'Data Entry - Team 2'!AK49)&gt;0,AVERAGE('Data Entry - Team 1'!AK49,'Data Entry - Team 2'!AK49),0)</f>
        <v>0</v>
      </c>
      <c r="K48" s="88">
        <f>COUNT('Data Entry - Team 1'!AI49:AJ49,'Data Entry - Team 2'!AI49:AJ49)</f>
        <v>0</v>
      </c>
      <c r="L48" s="69">
        <f t="shared" si="2"/>
      </c>
      <c r="M48" s="69">
        <f t="shared" si="3"/>
      </c>
      <c r="N48" s="88">
        <f t="shared" si="4"/>
      </c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5" customHeight="1">
      <c r="A49" s="83">
        <f t="shared" si="5"/>
        <v>37</v>
      </c>
      <c r="B49" s="42">
        <f>IF(COUNT('Data Entry - Team 1'!B50,'Data Entry - Team 2'!B50)&gt;0,AVERAGE('Data Entry - Team 1'!B50,'Data Entry - Team 2'!B50),"")</f>
        <v>59.75</v>
      </c>
      <c r="C49" s="43">
        <f>IF(COUNT('Data Entry - Team 1'!G50:H50,'Data Entry - Team 1'!U50:V50,'Data Entry - Team 2'!G50:I50,'Data Entry - Team 2'!U50:V50)&gt;0,AVERAGE('Data Entry - Team 1'!G50:H50,'Data Entry - Team 1'!U50:V50,'Data Entry - Team 2'!G50:I50,'Data Entry - Team 2'!U50:V50),0)</f>
        <v>19.75</v>
      </c>
      <c r="D49" s="43">
        <f>IF(COUNT('Data Entry - Team 1'!I50,'Data Entry - Team 1'!W50,'Data Entry - Team 2'!I50,'Data Entry - Team 2'!W50)&gt;0,AVERAGE('Data Entry - Team 1'!I50,'Data Entry - Team 1'!W50,'Data Entry - Team 2'!I50,'Data Entry - Team 2'!W50),0)</f>
        <v>27.05</v>
      </c>
      <c r="E49" s="43">
        <f>COUNT('Data Entry - Team 1'!G50:H50,'Data Entry - Team 1'!U50:V50,'Data Entry - Team 2'!G50:I50,'Data Entry - Team 2'!U50:V50)</f>
        <v>2</v>
      </c>
      <c r="F49" s="42">
        <f>IF(COUNT('Data Entry - Team 1'!N50:O50,'Data Entry - Team 1'!AB50:AC50,'Data Entry - Team 2'!N50:O50,'Data Entry - Team 2'!AB50:AC50)&gt;0,AVERAGE('Data Entry - Team 1'!N50:O50,'Data Entry - Team 1'!AB50:AC50,'Data Entry - Team 2'!N50:O50,'Data Entry - Team 2'!AB50:AC50),0)</f>
        <v>0</v>
      </c>
      <c r="G49" s="43">
        <f>IF(COUNT('Data Entry - Team 1'!P50,'Data Entry - Team 1'!AD50,'Data Entry - Team 2'!P50,'Data Entry - Team 2'!AD50)&gt;0,AVERAGE('Data Entry - Team 1'!P50,'Data Entry - Team 1'!AD50,'Data Entry - Team 2'!P50,'Data Entry - Team 2'!AD50),0)</f>
        <v>0</v>
      </c>
      <c r="H49" s="44">
        <f>COUNT('Data Entry - Team 1'!N50:O50,'Data Entry - Team 1'!AB50:AC50,'Data Entry - Team 2'!N50:O50,'Data Entry - Team 2'!AB50:AC50)</f>
        <v>0</v>
      </c>
      <c r="I49" s="43">
        <f>IF(COUNT('Data Entry - Team 1'!AI50:AJ50,'Data Entry - Team 2'!AI50:AJ50)&gt;0,AVERAGE('Data Entry - Team 1'!AI50:AJ50,'Data Entry - Team 2'!AI50:AJ50),0)</f>
        <v>0</v>
      </c>
      <c r="J49" s="43">
        <f>IF(COUNT('Data Entry - Team 1'!AK50,'Data Entry - Team 2'!AK50)&gt;0,AVERAGE('Data Entry - Team 1'!AK50,'Data Entry - Team 2'!AK50),0)</f>
        <v>0</v>
      </c>
      <c r="K49" s="44">
        <f>COUNT('Data Entry - Team 1'!AI50:AJ50,'Data Entry - Team 2'!AI50:AJ50)</f>
        <v>0</v>
      </c>
      <c r="L49" s="38">
        <f t="shared" si="2"/>
        <v>19.75</v>
      </c>
      <c r="M49" s="38">
        <f t="shared" si="3"/>
        <v>27.05</v>
      </c>
      <c r="N49" s="101">
        <f t="shared" si="4"/>
        <v>2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1" customFormat="1" ht="15" customHeight="1">
      <c r="A50" s="82">
        <f t="shared" si="5"/>
        <v>38</v>
      </c>
      <c r="B50" s="71">
        <f>IF(COUNT('Data Entry - Team 1'!B51,'Data Entry - Team 2'!B51)&gt;0,AVERAGE('Data Entry - Team 1'!B51,'Data Entry - Team 2'!B51),"")</f>
        <v>61.5</v>
      </c>
      <c r="C50" s="69">
        <f>IF(COUNT('Data Entry - Team 1'!G51:H51,'Data Entry - Team 1'!U51:V51,'Data Entry - Team 2'!G51:H51,'Data Entry - Team 2'!U51:V51)&gt;0,AVERAGE('Data Entry - Team 1'!G51:H51,'Data Entry - Team 1'!U51:V51,'Data Entry - Team 2'!G51:H51,'Data Entry - Team 2'!U51:V51),0)</f>
        <v>0</v>
      </c>
      <c r="D50" s="69">
        <f>IF(COUNT('Data Entry - Team 1'!I51,'Data Entry - Team 1'!W51,'Data Entry - Team 2'!I51,'Data Entry - Team 2'!W51)&gt;0,AVERAGE('Data Entry - Team 1'!I51,'Data Entry - Team 1'!W51,'Data Entry - Team 2'!I51,'Data Entry - Team 2'!W51),0)</f>
        <v>0</v>
      </c>
      <c r="E50" s="69">
        <f>COUNT('Data Entry - Team 1'!G51:H51,'Data Entry - Team 1'!U51:V51,'Data Entry - Team 2'!G51:H51,'Data Entry - Team 2'!U51:V51)</f>
        <v>0</v>
      </c>
      <c r="F50" s="71">
        <f>IF(COUNT('Data Entry - Team 1'!N51:O51,'Data Entry - Team 1'!AB51:AC51,'Data Entry - Team 2'!N51:O51,'Data Entry - Team 2'!AB51:AC51)&gt;0,AVERAGE('Data Entry - Team 1'!N51:O51,'Data Entry - Team 1'!AB51:AC51,'Data Entry - Team 2'!N51:O51,'Data Entry - Team 2'!AB51:AC51),0)</f>
        <v>0</v>
      </c>
      <c r="G50" s="69">
        <f>IF(COUNT('Data Entry - Team 1'!P51,'Data Entry - Team 1'!AD51,'Data Entry - Team 2'!P51,'Data Entry - Team 2'!AD51)&gt;0,AVERAGE('Data Entry - Team 1'!P51,'Data Entry - Team 1'!AD51,'Data Entry - Team 2'!P51,'Data Entry - Team 2'!AD51),0)</f>
        <v>0</v>
      </c>
      <c r="H50" s="88">
        <f>COUNT('Data Entry - Team 1'!N51:O51,'Data Entry - Team 1'!AB51:AC51,'Data Entry - Team 2'!N51:O51,'Data Entry - Team 2'!AB51:AC51)</f>
        <v>0</v>
      </c>
      <c r="I50" s="69">
        <f>IF(COUNT('Data Entry - Team 1'!AI51:AJ51,'Data Entry - Team 2'!AI51:AJ51)&gt;0,AVERAGE('Data Entry - Team 1'!AI51:AJ51,'Data Entry - Team 2'!AI51:AJ51),0)</f>
        <v>0</v>
      </c>
      <c r="J50" s="69">
        <f>IF(COUNT('Data Entry - Team 1'!AK51,'Data Entry - Team 2'!AK51)&gt;0,AVERAGE('Data Entry - Team 1'!AK51,'Data Entry - Team 2'!AK51),0)</f>
        <v>0</v>
      </c>
      <c r="K50" s="88">
        <f>COUNT('Data Entry - Team 1'!AI51:AJ51,'Data Entry - Team 2'!AI51:AJ51)</f>
        <v>0</v>
      </c>
      <c r="L50" s="69">
        <f t="shared" si="2"/>
      </c>
      <c r="M50" s="69">
        <f t="shared" si="3"/>
      </c>
      <c r="N50" s="88">
        <f t="shared" si="4"/>
      </c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5" customHeight="1">
      <c r="A51" s="83">
        <f t="shared" si="5"/>
        <v>39</v>
      </c>
      <c r="B51" s="42">
        <f>IF(COUNT('Data Entry - Team 1'!B52,'Data Entry - Team 2'!B52)&gt;0,AVERAGE('Data Entry - Team 1'!B52,'Data Entry - Team 2'!B52),"")</f>
        <v>60.25</v>
      </c>
      <c r="C51" s="43">
        <f>IF(COUNT('Data Entry - Team 1'!G52:H52,'Data Entry - Team 1'!U52:V52,'Data Entry - Team 2'!G52:H52,'Data Entry - Team 2'!U52:V52)&gt;0,AVERAGE('Data Entry - Team 1'!G52:H52,'Data Entry - Team 1'!U52:V52,'Data Entry - Team 2'!G52:H52,'Data Entry - Team 2'!U52:V52),0)</f>
        <v>0</v>
      </c>
      <c r="D51" s="43">
        <f>IF(COUNT('Data Entry - Team 1'!I52,'Data Entry - Team 1'!W52,'Data Entry - Team 2'!I52,'Data Entry - Team 2'!W52)&gt;0,AVERAGE('Data Entry - Team 1'!I52,'Data Entry - Team 1'!W52,'Data Entry - Team 2'!I52,'Data Entry - Team 2'!W52),0)</f>
        <v>0</v>
      </c>
      <c r="E51" s="43">
        <f>COUNT('Data Entry - Team 1'!G52:H52,'Data Entry - Team 1'!U52:V52,'Data Entry - Team 2'!G52:H52,'Data Entry - Team 2'!U52:V52)</f>
        <v>0</v>
      </c>
      <c r="F51" s="42">
        <f>IF(COUNT('Data Entry - Team 1'!N52:O52,'Data Entry - Team 1'!AB52:AC52,'Data Entry - Team 2'!N52:O52,'Data Entry - Team 2'!AB52:AC52)&gt;0,AVERAGE('Data Entry - Team 1'!N52:O52,'Data Entry - Team 1'!AB52:AC52,'Data Entry - Team 2'!N52:O52,'Data Entry - Team 2'!AB52:AC52),0)</f>
        <v>0</v>
      </c>
      <c r="G51" s="43">
        <f>IF(COUNT('Data Entry - Team 1'!P52,'Data Entry - Team 1'!AD52,'Data Entry - Team 2'!P52,'Data Entry - Team 2'!AD52)&gt;0,AVERAGE('Data Entry - Team 1'!P52,'Data Entry - Team 1'!AD52,'Data Entry - Team 2'!P52,'Data Entry - Team 2'!AD52),0)</f>
        <v>0</v>
      </c>
      <c r="H51" s="44">
        <f>COUNT('Data Entry - Team 1'!N52:O52,'Data Entry - Team 1'!AB52:AC52,'Data Entry - Team 2'!N52:O52,'Data Entry - Team 2'!AB52:AC52)</f>
        <v>0</v>
      </c>
      <c r="I51" s="43">
        <f>IF(COUNT('Data Entry - Team 1'!AI52:AJ52,'Data Entry - Team 2'!AI52:AJ52)&gt;0,AVERAGE('Data Entry - Team 1'!AI52:AJ52,'Data Entry - Team 2'!AI52:AJ52),0)</f>
        <v>0</v>
      </c>
      <c r="J51" s="43">
        <f>IF(COUNT('Data Entry - Team 1'!AK52,'Data Entry - Team 2'!AK52)&gt;0,AVERAGE('Data Entry - Team 1'!AK52,'Data Entry - Team 2'!AK52),0)</f>
        <v>0</v>
      </c>
      <c r="K51" s="44">
        <f>COUNT('Data Entry - Team 1'!AI52:AJ52,'Data Entry - Team 2'!AI52:AJ52)</f>
        <v>0</v>
      </c>
      <c r="L51" s="38">
        <f t="shared" si="2"/>
      </c>
      <c r="M51" s="38">
        <f t="shared" si="3"/>
      </c>
      <c r="N51" s="101">
        <f t="shared" si="4"/>
      </c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s="11" customFormat="1" ht="15" customHeight="1">
      <c r="A52" s="82">
        <f t="shared" si="5"/>
        <v>40</v>
      </c>
      <c r="B52" s="71">
        <f>IF(COUNT('Data Entry - Team 1'!B53,'Data Entry - Team 2'!B53)&gt;0,AVERAGE('Data Entry - Team 1'!B53,'Data Entry - Team 2'!B53),"")</f>
        <v>67</v>
      </c>
      <c r="C52" s="69">
        <f>IF(COUNT('Data Entry - Team 1'!G53:H53,'Data Entry - Team 1'!U53:V53,'Data Entry - Team 2'!G53:H53,'Data Entry - Team 2'!U53:V53)&gt;0,AVERAGE('Data Entry - Team 1'!G53:H53,'Data Entry - Team 1'!U53:V53,'Data Entry - Team 2'!G53:H53,'Data Entry - Team 2'!U53:V53),0)</f>
        <v>0</v>
      </c>
      <c r="D52" s="69">
        <f>IF(COUNT('Data Entry - Team 1'!I53,'Data Entry - Team 1'!W53,'Data Entry - Team 2'!I53,'Data Entry - Team 2'!W53)&gt;0,AVERAGE('Data Entry - Team 1'!I53,'Data Entry - Team 1'!W53,'Data Entry - Team 2'!I53,'Data Entry - Team 2'!W53),0)</f>
        <v>0</v>
      </c>
      <c r="E52" s="69">
        <f>COUNT('Data Entry - Team 1'!G53:H53,'Data Entry - Team 1'!U53:V53,'Data Entry - Team 2'!G53:H53,'Data Entry - Team 2'!U53:V53)</f>
        <v>0</v>
      </c>
      <c r="F52" s="71">
        <f>IF(COUNT('Data Entry - Team 1'!N53:O53,'Data Entry - Team 1'!AB53:AC53,'Data Entry - Team 2'!N53:O53,'Data Entry - Team 2'!AB53:AC53)&gt;0,AVERAGE('Data Entry - Team 1'!N53:O53,'Data Entry - Team 1'!AB53:AC53,'Data Entry - Team 2'!N53:O53,'Data Entry - Team 2'!AB53:AC53),0)</f>
        <v>0.95</v>
      </c>
      <c r="G52" s="69">
        <f>IF(COUNT('Data Entry - Team 1'!P53,'Data Entry - Team 1'!AD53,'Data Entry - Team 2'!P53,'Data Entry - Team 2'!AD53)&gt;0,AVERAGE('Data Entry - Team 1'!P53,'Data Entry - Team 1'!AD53,'Data Entry - Team 2'!P53,'Data Entry - Team 2'!AD53),0)</f>
        <v>0</v>
      </c>
      <c r="H52" s="88">
        <f>COUNT('Data Entry - Team 1'!N53:O53,'Data Entry - Team 1'!AB53:AC53,'Data Entry - Team 2'!N53:O53,'Data Entry - Team 2'!AB53:AC53)</f>
        <v>1</v>
      </c>
      <c r="I52" s="69">
        <f>IF(COUNT('Data Entry - Team 1'!AI53:AJ53,'Data Entry - Team 2'!AI53:AJ53)&gt;0,AVERAGE('Data Entry - Team 1'!AI53:AJ53,'Data Entry - Team 2'!AI53:AJ53),0)</f>
        <v>0</v>
      </c>
      <c r="J52" s="69">
        <f>IF(COUNT('Data Entry - Team 1'!AK53,'Data Entry - Team 2'!AK53)&gt;0,AVERAGE('Data Entry - Team 1'!AK53,'Data Entry - Team 2'!AK53),0)</f>
        <v>0</v>
      </c>
      <c r="K52" s="88">
        <f>COUNT('Data Entry - Team 1'!AI53:AJ53,'Data Entry - Team 2'!AI53:AJ53)</f>
        <v>0</v>
      </c>
      <c r="L52" s="69">
        <f t="shared" si="2"/>
        <v>0.95</v>
      </c>
      <c r="M52" s="69">
        <f t="shared" si="3"/>
      </c>
      <c r="N52" s="88">
        <f t="shared" si="4"/>
        <v>1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5" customHeight="1">
      <c r="A53" s="83">
        <f t="shared" si="5"/>
        <v>41</v>
      </c>
      <c r="B53" s="42">
        <f>IF(COUNT('Data Entry - Team 1'!B54,'Data Entry - Team 2'!B54)&gt;0,AVERAGE('Data Entry - Team 1'!B54,'Data Entry - Team 2'!B54),"")</f>
        <v>67</v>
      </c>
      <c r="C53" s="43">
        <f>IF(COUNT('Data Entry - Team 1'!G54:H54,'Data Entry - Team 1'!U54:V54,'Data Entry - Team 2'!G54:H54,'Data Entry - Team 2'!U54:V54)&gt;0,AVERAGE('Data Entry - Team 1'!G54:H54,'Data Entry - Team 1'!U54:V54,'Data Entry - Team 2'!G54:H54,'Data Entry - Team 2'!U54:V54),0)</f>
        <v>0</v>
      </c>
      <c r="D53" s="43">
        <f>IF(COUNT('Data Entry - Team 1'!I54,'Data Entry - Team 1'!W54,'Data Entry - Team 2'!I54,'Data Entry - Team 2'!W54)&gt;0,AVERAGE('Data Entry - Team 1'!I54,'Data Entry - Team 1'!W54,'Data Entry - Team 2'!I54,'Data Entry - Team 2'!W54),0)</f>
        <v>0</v>
      </c>
      <c r="E53" s="43">
        <f>COUNT('Data Entry - Team 1'!G54:H54,'Data Entry - Team 1'!U54:V54,'Data Entry - Team 2'!G54:H54,'Data Entry - Team 2'!U54:V54)</f>
        <v>0</v>
      </c>
      <c r="F53" s="42">
        <f>IF(COUNT('Data Entry - Team 1'!N54:O54,'Data Entry - Team 1'!AB54:AC54,'Data Entry - Team 2'!N54:O54,'Data Entry - Team 2'!AB54:AC54)&gt;0,AVERAGE('Data Entry - Team 1'!N54:O54,'Data Entry - Team 1'!AB54:AC54,'Data Entry - Team 2'!N54:O54,'Data Entry - Team 2'!AB54:AC54),0)</f>
        <v>0</v>
      </c>
      <c r="G53" s="43">
        <f>IF(COUNT('Data Entry - Team 1'!P54,'Data Entry - Team 1'!AD54,'Data Entry - Team 2'!P54,'Data Entry - Team 2'!AD54)&gt;0,AVERAGE('Data Entry - Team 1'!P54,'Data Entry - Team 1'!AD54,'Data Entry - Team 2'!P54,'Data Entry - Team 2'!AD54),0)</f>
        <v>0</v>
      </c>
      <c r="H53" s="44">
        <f>COUNT('Data Entry - Team 1'!N54:O54,'Data Entry - Team 1'!AB54:AC54,'Data Entry - Team 2'!N54:O54,'Data Entry - Team 2'!AB54:AC54)</f>
        <v>0</v>
      </c>
      <c r="I53" s="43">
        <f>IF(COUNT('Data Entry - Team 1'!AI54:AJ54,'Data Entry - Team 2'!AI54:AJ54)&gt;0,AVERAGE('Data Entry - Team 1'!AI54:AJ54,'Data Entry - Team 2'!AI54:AJ54),0)</f>
        <v>0</v>
      </c>
      <c r="J53" s="43">
        <f>IF(COUNT('Data Entry - Team 1'!AK54,'Data Entry - Team 2'!AK54)&gt;0,AVERAGE('Data Entry - Team 1'!AK54,'Data Entry - Team 2'!AK54),0)</f>
        <v>0</v>
      </c>
      <c r="K53" s="44">
        <f>COUNT('Data Entry - Team 1'!AI54:AJ54,'Data Entry - Team 2'!AI54:AJ54)</f>
        <v>0</v>
      </c>
      <c r="L53" s="38">
        <f t="shared" si="2"/>
      </c>
      <c r="M53" s="38">
        <f t="shared" si="3"/>
      </c>
      <c r="N53" s="101">
        <f t="shared" si="4"/>
      </c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s="11" customFormat="1" ht="15" customHeight="1">
      <c r="A54" s="82">
        <f t="shared" si="5"/>
        <v>42</v>
      </c>
      <c r="B54" s="71">
        <f>IF(COUNT('Data Entry - Team 1'!B55,'Data Entry - Team 2'!B55)&gt;0,AVERAGE('Data Entry - Team 1'!B55,'Data Entry - Team 2'!B55),"")</f>
        <v>66</v>
      </c>
      <c r="C54" s="69">
        <f>IF(COUNT('Data Entry - Team 1'!G55:H55,'Data Entry - Team 1'!U55:V55,'Data Entry - Team 2'!G55:H55,'Data Entry - Team 2'!U55:V55)&gt;0,AVERAGE('Data Entry - Team 1'!G55:H55,'Data Entry - Team 1'!U55:V55,'Data Entry - Team 2'!G55:H55,'Data Entry - Team 2'!U55:V55),0)</f>
        <v>0</v>
      </c>
      <c r="D54" s="69">
        <f>IF(COUNT('Data Entry - Team 1'!I55,'Data Entry - Team 1'!W55,'Data Entry - Team 2'!I55,'Data Entry - Team 2'!W55)&gt;0,AVERAGE('Data Entry - Team 1'!I55,'Data Entry - Team 1'!W55,'Data Entry - Team 2'!I55,'Data Entry - Team 2'!W55),0)</f>
        <v>0</v>
      </c>
      <c r="E54" s="69">
        <f>COUNT('Data Entry - Team 1'!G55:H55,'Data Entry - Team 1'!U55:V55,'Data Entry - Team 2'!G55:H55,'Data Entry - Team 2'!U55:V55)</f>
        <v>0</v>
      </c>
      <c r="F54" s="71">
        <f>IF(COUNT('Data Entry - Team 1'!N55:O55,'Data Entry - Team 1'!AB55:AC55,'Data Entry - Team 2'!N55:O55,'Data Entry - Team 2'!AB55:AC55)&gt;0,AVERAGE('Data Entry - Team 1'!N55:O55,'Data Entry - Team 1'!AB55:AC55,'Data Entry - Team 2'!N55:O55,'Data Entry - Team 2'!AB55:AC55),0)</f>
        <v>0</v>
      </c>
      <c r="G54" s="69">
        <f>IF(COUNT('Data Entry - Team 1'!P55,'Data Entry - Team 1'!AD55,'Data Entry - Team 2'!P55,'Data Entry - Team 2'!AD55)&gt;0,AVERAGE('Data Entry - Team 1'!P55,'Data Entry - Team 1'!AD55,'Data Entry - Team 2'!P55,'Data Entry - Team 2'!AD55),0)</f>
        <v>0</v>
      </c>
      <c r="H54" s="88">
        <f>COUNT('Data Entry - Team 1'!N55:O55,'Data Entry - Team 1'!AB55:AC55,'Data Entry - Team 2'!N55:O55,'Data Entry - Team 2'!AB55:AC55)</f>
        <v>0</v>
      </c>
      <c r="I54" s="69">
        <f>IF(COUNT('Data Entry - Team 1'!AI55:AJ55,'Data Entry - Team 2'!AI55:AJ55)&gt;0,AVERAGE('Data Entry - Team 1'!AI55:AJ55,'Data Entry - Team 2'!AI55:AJ55),0)</f>
        <v>0</v>
      </c>
      <c r="J54" s="69">
        <f>IF(COUNT('Data Entry - Team 1'!AK55,'Data Entry - Team 2'!AK55)&gt;0,AVERAGE('Data Entry - Team 1'!AK55,'Data Entry - Team 2'!AK55),0)</f>
        <v>0</v>
      </c>
      <c r="K54" s="88">
        <f>COUNT('Data Entry - Team 1'!AI55:AJ55,'Data Entry - Team 2'!AI55:AJ55)</f>
        <v>0</v>
      </c>
      <c r="L54" s="69">
        <f t="shared" si="2"/>
      </c>
      <c r="M54" s="69">
        <f t="shared" si="3"/>
      </c>
      <c r="N54" s="88">
        <f t="shared" si="4"/>
      </c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5" customHeight="1">
      <c r="A55" s="83">
        <f t="shared" si="5"/>
        <v>43</v>
      </c>
      <c r="B55" s="42">
        <f>IF(COUNT('Data Entry - Team 1'!B56,'Data Entry - Team 2'!B56)&gt;0,AVERAGE('Data Entry - Team 1'!B56,'Data Entry - Team 2'!B56),"")</f>
        <v>54.5</v>
      </c>
      <c r="C55" s="43">
        <f>IF(COUNT('Data Entry - Team 1'!G56:H56,'Data Entry - Team 1'!U56:V56,'Data Entry - Team 2'!G56:H56,'Data Entry - Team 2'!U56:V56)&gt;0,AVERAGE('Data Entry - Team 1'!G56:H56,'Data Entry - Team 1'!U56:V56,'Data Entry - Team 2'!G56:H56,'Data Entry - Team 2'!U56:V56),0)</f>
        <v>1.58</v>
      </c>
      <c r="D55" s="43">
        <f>IF(COUNT('Data Entry - Team 1'!I56,'Data Entry - Team 1'!W56,'Data Entry - Team 2'!I56,'Data Entry - Team 2'!W56)&gt;0,AVERAGE('Data Entry - Team 1'!I56,'Data Entry - Team 1'!W56,'Data Entry - Team 2'!I56,'Data Entry - Team 2'!W56),0)</f>
        <v>16</v>
      </c>
      <c r="E55" s="43">
        <f>COUNT('Data Entry - Team 1'!G56:H56,'Data Entry - Team 1'!U56:V56,'Data Entry - Team 2'!G56:H56,'Data Entry - Team 2'!U56:V56)</f>
        <v>1</v>
      </c>
      <c r="F55" s="42">
        <f>IF(COUNT('Data Entry - Team 1'!N56:O56,'Data Entry - Team 1'!AB56:AC56,'Data Entry - Team 2'!N56:O56,'Data Entry - Team 2'!AB56:AC56)&gt;0,AVERAGE('Data Entry - Team 1'!N56:O56,'Data Entry - Team 1'!AB56:AC56,'Data Entry - Team 2'!N56:O56,'Data Entry - Team 2'!AB56:AC56),0)</f>
        <v>0</v>
      </c>
      <c r="G55" s="43">
        <f>IF(COUNT('Data Entry - Team 1'!P56,'Data Entry - Team 1'!AD56,'Data Entry - Team 2'!P56,'Data Entry - Team 2'!AD56)&gt;0,AVERAGE('Data Entry - Team 1'!P56,'Data Entry - Team 1'!AD56,'Data Entry - Team 2'!P56,'Data Entry - Team 2'!AD56),0)</f>
        <v>0</v>
      </c>
      <c r="H55" s="44">
        <f>COUNT('Data Entry - Team 1'!N56:O56,'Data Entry - Team 1'!AB56:AC56,'Data Entry - Team 2'!N56:O56,'Data Entry - Team 2'!AB56:AC56)</f>
        <v>0</v>
      </c>
      <c r="I55" s="43">
        <f>IF(COUNT('Data Entry - Team 1'!AI56:AJ56,'Data Entry - Team 2'!AI56:AJ56)&gt;0,AVERAGE('Data Entry - Team 1'!AI56:AJ56,'Data Entry - Team 2'!AI56:AJ56),0)</f>
        <v>0</v>
      </c>
      <c r="J55" s="43">
        <f>IF(COUNT('Data Entry - Team 1'!AK56,'Data Entry - Team 2'!AK56)&gt;0,AVERAGE('Data Entry - Team 1'!AK56,'Data Entry - Team 2'!AK56),0)</f>
        <v>0</v>
      </c>
      <c r="K55" s="44">
        <f>COUNT('Data Entry - Team 1'!AI56:AJ56,'Data Entry - Team 2'!AI56:AJ56)</f>
        <v>0</v>
      </c>
      <c r="L55" s="38">
        <f t="shared" si="2"/>
        <v>1.58</v>
      </c>
      <c r="M55" s="38">
        <f t="shared" si="3"/>
        <v>16</v>
      </c>
      <c r="N55" s="101">
        <f t="shared" si="4"/>
        <v>1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1" customFormat="1" ht="15" customHeight="1">
      <c r="A56" s="82">
        <f t="shared" si="5"/>
        <v>44</v>
      </c>
      <c r="B56" s="71">
        <f>IF(COUNT('Data Entry - Team 1'!B57,'Data Entry - Team 2'!B57)&gt;0,AVERAGE('Data Entry - Team 1'!B57,'Data Entry - Team 2'!B57),"")</f>
        <v>62.5</v>
      </c>
      <c r="C56" s="69">
        <f>IF(COUNT('Data Entry - Team 1'!G57:H57,'Data Entry - Team 1'!U57:V57,'Data Entry - Team 2'!G57:H57,'Data Entry - Team 2'!U57:V57)&gt;0,AVERAGE('Data Entry - Team 1'!G57:H57,'Data Entry - Team 1'!U57:V57,'Data Entry - Team 2'!G57:H57,'Data Entry - Team 2'!U57:V57),0)</f>
        <v>1.7</v>
      </c>
      <c r="D56" s="69">
        <f>IF(COUNT('Data Entry - Team 1'!I57,'Data Entry - Team 1'!W57,'Data Entry - Team 2'!I57,'Data Entry - Team 2'!W57)&gt;0,AVERAGE('Data Entry - Team 1'!I57,'Data Entry - Team 1'!W57,'Data Entry - Team 2'!I57,'Data Entry - Team 2'!W57),0)</f>
        <v>0</v>
      </c>
      <c r="E56" s="69">
        <f>COUNT('Data Entry - Team 1'!G57:H57,'Data Entry - Team 1'!U57:V57,'Data Entry - Team 2'!G57:H57,'Data Entry - Team 2'!U57:V57)</f>
        <v>1</v>
      </c>
      <c r="F56" s="71">
        <f>IF(COUNT('Data Entry - Team 1'!N57:O57,'Data Entry - Team 1'!AB57:AC57,'Data Entry - Team 2'!N57:O57,'Data Entry - Team 2'!AB57:AC57)&gt;0,AVERAGE('Data Entry - Team 1'!N57:O57,'Data Entry - Team 1'!AB57:AC57,'Data Entry - Team 2'!N57:O57,'Data Entry - Team 2'!AB57:AC57),0)</f>
        <v>3.9669999999999996</v>
      </c>
      <c r="G56" s="69">
        <f>IF(COUNT('Data Entry - Team 1'!P57,'Data Entry - Team 1'!AD57,'Data Entry - Team 2'!P57,'Data Entry - Team 2'!AD57)&gt;0,AVERAGE('Data Entry - Team 1'!P57,'Data Entry - Team 1'!AD57,'Data Entry - Team 2'!P57,'Data Entry - Team 2'!AD57),0)</f>
        <v>5</v>
      </c>
      <c r="H56" s="88">
        <f>COUNT('Data Entry - Team 1'!N57:O57,'Data Entry - Team 1'!AB57:AC57,'Data Entry - Team 2'!N57:O57,'Data Entry - Team 2'!AB57:AC57)</f>
        <v>2</v>
      </c>
      <c r="I56" s="69">
        <f>IF(COUNT('Data Entry - Team 1'!AI57:AJ57,'Data Entry - Team 2'!AI57:AJ57)&gt;0,AVERAGE('Data Entry - Team 1'!AI57:AJ57,'Data Entry - Team 2'!AI57:AJ57),0)</f>
        <v>0</v>
      </c>
      <c r="J56" s="69">
        <f>IF(COUNT('Data Entry - Team 1'!AK57,'Data Entry - Team 2'!AK57)&gt;0,AVERAGE('Data Entry - Team 1'!AK57,'Data Entry - Team 2'!AK57),0)</f>
        <v>0</v>
      </c>
      <c r="K56" s="88">
        <f>COUNT('Data Entry - Team 1'!AI57:AJ57,'Data Entry - Team 2'!AI57:AJ57)</f>
        <v>0</v>
      </c>
      <c r="L56" s="69">
        <f t="shared" si="2"/>
        <v>5.667</v>
      </c>
      <c r="M56" s="69">
        <f t="shared" si="3"/>
        <v>5</v>
      </c>
      <c r="N56" s="88">
        <f t="shared" si="4"/>
        <v>3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5" customHeight="1">
      <c r="A57" s="83">
        <f t="shared" si="5"/>
        <v>45</v>
      </c>
      <c r="B57" s="42">
        <f>IF(COUNT('Data Entry - Team 1'!B58,'Data Entry - Team 2'!B58)&gt;0,AVERAGE('Data Entry - Team 1'!B58,'Data Entry - Team 2'!B58),"")</f>
        <v>77.5</v>
      </c>
      <c r="C57" s="43">
        <f>IF(COUNT('Data Entry - Team 1'!G58:H58,'Data Entry - Team 1'!U58:V58,'Data Entry - Team 2'!G58:H58,'Data Entry - Team 2'!U58:V58)&gt;0,AVERAGE('Data Entry - Team 1'!G58:H58,'Data Entry - Team 1'!U58:V58,'Data Entry - Team 2'!G58:H58,'Data Entry - Team 2'!U58:V58),0)</f>
        <v>1.3399999999999999</v>
      </c>
      <c r="D57" s="43">
        <f>IF(COUNT('Data Entry - Team 1'!I58,'Data Entry - Team 1'!W58,'Data Entry - Team 2'!I58,'Data Entry - Team 2'!W58)&gt;0,AVERAGE('Data Entry - Team 1'!I58,'Data Entry - Team 1'!W58,'Data Entry - Team 2'!I58,'Data Entry - Team 2'!W58),0)</f>
        <v>0</v>
      </c>
      <c r="E57" s="43">
        <f>COUNT('Data Entry - Team 1'!G58:H58,'Data Entry - Team 1'!U58:V58,'Data Entry - Team 2'!G58:H58,'Data Entry - Team 2'!U58:V58)</f>
        <v>1</v>
      </c>
      <c r="F57" s="42">
        <f>IF(COUNT('Data Entry - Team 1'!N58:O58,'Data Entry - Team 1'!AB58:AC58,'Data Entry - Team 2'!N58:O58,'Data Entry - Team 2'!AB58:AC58)&gt;0,AVERAGE('Data Entry - Team 1'!N58:O58,'Data Entry - Team 1'!AB58:AC58,'Data Entry - Team 2'!N58:O58,'Data Entry - Team 2'!AB58:AC58),0)</f>
        <v>3.5</v>
      </c>
      <c r="G57" s="43">
        <f>IF(COUNT('Data Entry - Team 1'!P58,'Data Entry - Team 1'!AD58,'Data Entry - Team 2'!P58,'Data Entry - Team 2'!AD58)&gt;0,AVERAGE('Data Entry - Team 1'!P58,'Data Entry - Team 1'!AD58,'Data Entry - Team 2'!P58,'Data Entry - Team 2'!AD58),0)</f>
        <v>5</v>
      </c>
      <c r="H57" s="44">
        <f>COUNT('Data Entry - Team 1'!N58:O58,'Data Entry - Team 1'!AB58:AC58,'Data Entry - Team 2'!N58:O58,'Data Entry - Team 2'!AB58:AC58)</f>
        <v>1</v>
      </c>
      <c r="I57" s="43">
        <f>IF(COUNT('Data Entry - Team 1'!AI58:AJ58,'Data Entry - Team 2'!AI58:AJ58)&gt;0,AVERAGE('Data Entry - Team 1'!AI58:AJ58,'Data Entry - Team 2'!AI58:AJ58),0)</f>
        <v>0</v>
      </c>
      <c r="J57" s="43">
        <f>IF(COUNT('Data Entry - Team 1'!AK58,'Data Entry - Team 2'!AK58)&gt;0,AVERAGE('Data Entry - Team 1'!AK58,'Data Entry - Team 2'!AK58),0)</f>
        <v>0</v>
      </c>
      <c r="K57" s="44">
        <f>COUNT('Data Entry - Team 1'!AI58:AJ58,'Data Entry - Team 2'!AI58:AJ58)</f>
        <v>0</v>
      </c>
      <c r="L57" s="38">
        <f t="shared" si="2"/>
        <v>4.84</v>
      </c>
      <c r="M57" s="38">
        <f t="shared" si="3"/>
        <v>5</v>
      </c>
      <c r="N57" s="101">
        <f t="shared" si="4"/>
        <v>2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11" customFormat="1" ht="15" customHeight="1">
      <c r="A58" s="82">
        <f t="shared" si="5"/>
        <v>46</v>
      </c>
      <c r="B58" s="71">
        <f>IF(COUNT('Data Entry - Team 1'!B59,'Data Entry - Team 2'!B59)&gt;0,AVERAGE('Data Entry - Team 1'!B59,'Data Entry - Team 2'!B59),"")</f>
        <v>70.5</v>
      </c>
      <c r="C58" s="69">
        <f>IF(COUNT('Data Entry - Team 1'!G59:H59,'Data Entry - Team 1'!U59:V59,'Data Entry - Team 2'!G59:H59,'Data Entry - Team 2'!U59:V59)&gt;0,AVERAGE('Data Entry - Team 1'!G59:H59,'Data Entry - Team 1'!U59:V59,'Data Entry - Team 2'!G59:H59,'Data Entry - Team 2'!U59:V59),0)</f>
        <v>0</v>
      </c>
      <c r="D58" s="69">
        <f>IF(COUNT('Data Entry - Team 1'!I59,'Data Entry - Team 1'!W59,'Data Entry - Team 2'!I59,'Data Entry - Team 2'!W59)&gt;0,AVERAGE('Data Entry - Team 1'!I59,'Data Entry - Team 1'!W59,'Data Entry - Team 2'!I59,'Data Entry - Team 2'!W59),0)</f>
        <v>0</v>
      </c>
      <c r="E58" s="69">
        <f>COUNT('Data Entry - Team 1'!G59:H59,'Data Entry - Team 1'!U59:V59,'Data Entry - Team 2'!G59:H59,'Data Entry - Team 2'!U59:V59)</f>
        <v>0</v>
      </c>
      <c r="F58" s="71">
        <f>IF(COUNT('Data Entry - Team 1'!N59:O59,'Data Entry - Team 1'!AB59:AC59,'Data Entry - Team 2'!N59:O59,'Data Entry - Team 2'!AB59:AC59)&gt;0,AVERAGE('Data Entry - Team 1'!N59:O59,'Data Entry - Team 1'!AB59:AC59,'Data Entry - Team 2'!N59:O59,'Data Entry - Team 2'!AB59:AC59),0)</f>
        <v>0</v>
      </c>
      <c r="G58" s="69">
        <f>IF(COUNT('Data Entry - Team 1'!P59,'Data Entry - Team 1'!AD59,'Data Entry - Team 2'!P59,'Data Entry - Team 2'!AD59)&gt;0,AVERAGE('Data Entry - Team 1'!P59,'Data Entry - Team 1'!AD59,'Data Entry - Team 2'!P59,'Data Entry - Team 2'!AD59),0)</f>
        <v>0</v>
      </c>
      <c r="H58" s="88">
        <f>COUNT('Data Entry - Team 1'!N59:O59,'Data Entry - Team 1'!AB59:AC59,'Data Entry - Team 2'!N59:O59,'Data Entry - Team 2'!AB59:AC59)</f>
        <v>0</v>
      </c>
      <c r="I58" s="69">
        <f>IF(COUNT('Data Entry - Team 1'!AI59:AJ59,'Data Entry - Team 2'!AI59:AJ59)&gt;0,AVERAGE('Data Entry - Team 1'!AI59:AJ59,'Data Entry - Team 2'!AI59:AJ59),0)</f>
        <v>0</v>
      </c>
      <c r="J58" s="69">
        <f>IF(COUNT('Data Entry - Team 1'!AK59,'Data Entry - Team 2'!AK59)&gt;0,AVERAGE('Data Entry - Team 1'!AK59,'Data Entry - Team 2'!AK59),0)</f>
        <v>0</v>
      </c>
      <c r="K58" s="88">
        <f>COUNT('Data Entry - Team 1'!AI59:AJ59,'Data Entry - Team 2'!AI59:AJ59)</f>
        <v>0</v>
      </c>
      <c r="L58" s="69">
        <f t="shared" si="2"/>
      </c>
      <c r="M58" s="69">
        <f t="shared" si="3"/>
      </c>
      <c r="N58" s="88">
        <f t="shared" si="4"/>
      </c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" customHeight="1">
      <c r="A59" s="83">
        <f t="shared" si="5"/>
        <v>47</v>
      </c>
      <c r="B59" s="42">
        <f>IF(COUNT('Data Entry - Team 1'!B60,'Data Entry - Team 2'!B60)&gt;0,AVERAGE('Data Entry - Team 1'!B60,'Data Entry - Team 2'!B60),"")</f>
        <v>86</v>
      </c>
      <c r="C59" s="43">
        <f>IF(COUNT('Data Entry - Team 1'!G60:H60,'Data Entry - Team 1'!U60:V60,'Data Entry - Team 2'!G60:H60,'Data Entry - Team 2'!U60:V60)&gt;0,AVERAGE('Data Entry - Team 1'!G60:H60,'Data Entry - Team 1'!U60:V60,'Data Entry - Team 2'!G60:H60,'Data Entry - Team 2'!U60:V60),0)</f>
        <v>0</v>
      </c>
      <c r="D59" s="43">
        <f>IF(COUNT('Data Entry - Team 1'!I60,'Data Entry - Team 1'!W60,'Data Entry - Team 2'!I60,'Data Entry - Team 2'!W60)&gt;0,AVERAGE('Data Entry - Team 1'!I60,'Data Entry - Team 1'!W60,'Data Entry - Team 2'!I60,'Data Entry - Team 2'!W60),0)</f>
        <v>0</v>
      </c>
      <c r="E59" s="43">
        <f>COUNT('Data Entry - Team 1'!G60:H60,'Data Entry - Team 1'!U60:V60,'Data Entry - Team 2'!G60:H60,'Data Entry - Team 2'!U60:V60)</f>
        <v>0</v>
      </c>
      <c r="F59" s="42">
        <f>IF(COUNT('Data Entry - Team 1'!N60:O60,'Data Entry - Team 1'!AB60:AC60,'Data Entry - Team 2'!N60:O60,'Data Entry - Team 2'!AB60:AC60)&gt;0,AVERAGE('Data Entry - Team 1'!N60:O60,'Data Entry - Team 1'!AB60:AC60,'Data Entry - Team 2'!N60:O60,'Data Entry - Team 2'!AB60:AC60),0)</f>
        <v>0</v>
      </c>
      <c r="G59" s="43">
        <f>IF(COUNT('Data Entry - Team 1'!P60,'Data Entry - Team 1'!AD60,'Data Entry - Team 2'!P60,'Data Entry - Team 2'!AD60)&gt;0,AVERAGE('Data Entry - Team 1'!P60,'Data Entry - Team 1'!AD60,'Data Entry - Team 2'!P60,'Data Entry - Team 2'!AD60),0)</f>
        <v>0</v>
      </c>
      <c r="H59" s="44">
        <f>COUNT('Data Entry - Team 1'!N60:O60,'Data Entry - Team 1'!AB60:AC60,'Data Entry - Team 2'!N60:O60,'Data Entry - Team 2'!AB60:AC60)</f>
        <v>0</v>
      </c>
      <c r="I59" s="43">
        <f>IF(COUNT('Data Entry - Team 1'!AI60:AJ60,'Data Entry - Team 2'!AI60:AJ60)&gt;0,AVERAGE('Data Entry - Team 1'!AI60:AJ60,'Data Entry - Team 2'!AI60:AJ60),0)</f>
        <v>0</v>
      </c>
      <c r="J59" s="43">
        <f>IF(COUNT('Data Entry - Team 1'!AK60,'Data Entry - Team 2'!AK60)&gt;0,AVERAGE('Data Entry - Team 1'!AK60,'Data Entry - Team 2'!AK60),0)</f>
        <v>0</v>
      </c>
      <c r="K59" s="44">
        <f>COUNT('Data Entry - Team 1'!AI60:AJ60,'Data Entry - Team 2'!AI60:AJ60)</f>
        <v>0</v>
      </c>
      <c r="L59" s="38">
        <f t="shared" si="2"/>
      </c>
      <c r="M59" s="38">
        <f t="shared" si="3"/>
      </c>
      <c r="N59" s="101">
        <f t="shared" si="4"/>
      </c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s="11" customFormat="1" ht="15" customHeight="1">
      <c r="A60" s="82">
        <f t="shared" si="5"/>
        <v>48</v>
      </c>
      <c r="B60" s="71">
        <f>IF(COUNT('Data Entry - Team 1'!B61,'Data Entry - Team 2'!B61)&gt;0,AVERAGE('Data Entry - Team 1'!B61,'Data Entry - Team 2'!B61),"")</f>
        <v>85</v>
      </c>
      <c r="C60" s="69">
        <f>IF(COUNT('Data Entry - Team 1'!G61:H61,'Data Entry - Team 1'!U61:V61,'Data Entry - Team 2'!G61:H61,'Data Entry - Team 2'!U61:V61)&gt;0,AVERAGE('Data Entry - Team 1'!G61:H61,'Data Entry - Team 1'!U61:V61,'Data Entry - Team 2'!G61:H61,'Data Entry - Team 2'!U61:V61),0)</f>
        <v>2.1</v>
      </c>
      <c r="D60" s="69">
        <f>IF(COUNT('Data Entry - Team 1'!I61,'Data Entry - Team 1'!W61,'Data Entry - Team 2'!I61,'Data Entry - Team 2'!W61)&gt;0,AVERAGE('Data Entry - Team 1'!I61,'Data Entry - Team 1'!W61,'Data Entry - Team 2'!I61,'Data Entry - Team 2'!W61),0)</f>
        <v>1.5</v>
      </c>
      <c r="E60" s="69">
        <f>COUNT('Data Entry - Team 1'!G61:H61,'Data Entry - Team 1'!U61:V61,'Data Entry - Team 2'!G61:H61,'Data Entry - Team 2'!U61:V61)</f>
        <v>2</v>
      </c>
      <c r="F60" s="71">
        <f>IF(COUNT('Data Entry - Team 1'!N61:O61,'Data Entry - Team 1'!AB61:AC61,'Data Entry - Team 2'!N61:O61,'Data Entry - Team 2'!AB61:AC61)&gt;0,AVERAGE('Data Entry - Team 1'!N61:O61,'Data Entry - Team 1'!AB61:AC61,'Data Entry - Team 2'!N61:O61,'Data Entry - Team 2'!AB61:AC61),0)</f>
        <v>1.375</v>
      </c>
      <c r="G60" s="69">
        <f>IF(COUNT('Data Entry - Team 1'!P61,'Data Entry - Team 1'!AD61,'Data Entry - Team 2'!P61,'Data Entry - Team 2'!AD61)&gt;0,AVERAGE('Data Entry - Team 1'!P61,'Data Entry - Team 1'!AD61,'Data Entry - Team 2'!P61,'Data Entry - Team 2'!AD61),0)</f>
        <v>0</v>
      </c>
      <c r="H60" s="88">
        <f>COUNT('Data Entry - Team 1'!N61:O61,'Data Entry - Team 1'!AB61:AC61,'Data Entry - Team 2'!N61:O61,'Data Entry - Team 2'!AB61:AC61)</f>
        <v>2</v>
      </c>
      <c r="I60" s="69">
        <f>IF(COUNT('Data Entry - Team 1'!AI61:AJ61,'Data Entry - Team 2'!AI61:AJ61)&gt;0,AVERAGE('Data Entry - Team 1'!AI61:AJ61,'Data Entry - Team 2'!AI61:AJ61),0)</f>
        <v>1.6</v>
      </c>
      <c r="J60" s="69">
        <f>IF(COUNT('Data Entry - Team 1'!AK61,'Data Entry - Team 2'!AK61)&gt;0,AVERAGE('Data Entry - Team 1'!AK61,'Data Entry - Team 2'!AK61),0)</f>
        <v>1.5</v>
      </c>
      <c r="K60" s="88">
        <f>COUNT('Data Entry - Team 1'!AI61:AJ61,'Data Entry - Team 2'!AI61:AJ61)</f>
        <v>1</v>
      </c>
      <c r="L60" s="69">
        <f t="shared" si="2"/>
        <v>5.075</v>
      </c>
      <c r="M60" s="69">
        <f t="shared" si="3"/>
        <v>3</v>
      </c>
      <c r="N60" s="88">
        <f t="shared" si="4"/>
        <v>5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5" customHeight="1">
      <c r="A61" s="83">
        <f t="shared" si="5"/>
        <v>49</v>
      </c>
      <c r="B61" s="42">
        <f>IF(COUNT('Data Entry - Team 1'!B62,'Data Entry - Team 2'!B62)&gt;0,AVERAGE('Data Entry - Team 1'!B62,'Data Entry - Team 2'!B62),"")</f>
        <v>99.5</v>
      </c>
      <c r="C61" s="43">
        <f>IF(COUNT('Data Entry - Team 1'!G62:H62,'Data Entry - Team 1'!U62:V62,'Data Entry - Team 2'!G62:H62,'Data Entry - Team 2'!U62:V62)&gt;0,AVERAGE('Data Entry - Team 1'!G62:H62,'Data Entry - Team 1'!U62:V62,'Data Entry - Team 2'!G62:H62,'Data Entry - Team 2'!U62:V62),0)</f>
        <v>0</v>
      </c>
      <c r="D61" s="43">
        <f>IF(COUNT('Data Entry - Team 1'!I62,'Data Entry - Team 1'!W62,'Data Entry - Team 2'!I62,'Data Entry - Team 2'!W62)&gt;0,AVERAGE('Data Entry - Team 1'!I62,'Data Entry - Team 1'!W62,'Data Entry - Team 2'!I62,'Data Entry - Team 2'!W62),0)</f>
        <v>0</v>
      </c>
      <c r="E61" s="43">
        <f>COUNT('Data Entry - Team 1'!G62:H62,'Data Entry - Team 1'!U62:V62,'Data Entry - Team 2'!G62:H62,'Data Entry - Team 2'!U62:V62)</f>
        <v>0</v>
      </c>
      <c r="F61" s="42">
        <f>IF(COUNT('Data Entry - Team 1'!N62:O62,'Data Entry - Team 1'!AB62:AC62,'Data Entry - Team 2'!N62:O62,'Data Entry - Team 2'!AB62:AC62)&gt;0,AVERAGE('Data Entry - Team 1'!N62:O62,'Data Entry - Team 1'!AB62:AC62,'Data Entry - Team 2'!N62:O62,'Data Entry - Team 2'!AB62:AC62),0)</f>
        <v>0</v>
      </c>
      <c r="G61" s="43">
        <f>IF(COUNT('Data Entry - Team 1'!P62,'Data Entry - Team 1'!AD62,'Data Entry - Team 2'!P62,'Data Entry - Team 2'!AD62)&gt;0,AVERAGE('Data Entry - Team 1'!P62,'Data Entry - Team 1'!AD62,'Data Entry - Team 2'!P62,'Data Entry - Team 2'!AD62),0)</f>
        <v>0</v>
      </c>
      <c r="H61" s="44">
        <f>COUNT('Data Entry - Team 1'!N62:O62,'Data Entry - Team 1'!AB62:AC62,'Data Entry - Team 2'!N62:O62,'Data Entry - Team 2'!AB62:AC62)</f>
        <v>0</v>
      </c>
      <c r="I61" s="43">
        <f>IF(COUNT('Data Entry - Team 1'!AI62:AJ62,'Data Entry - Team 2'!AI62:AJ62)&gt;0,AVERAGE('Data Entry - Team 1'!AI62:AJ62,'Data Entry - Team 2'!AI62:AJ62),0)</f>
        <v>0</v>
      </c>
      <c r="J61" s="43">
        <f>IF(COUNT('Data Entry - Team 1'!AK62,'Data Entry - Team 2'!AK62)&gt;0,AVERAGE('Data Entry - Team 1'!AK62,'Data Entry - Team 2'!AK62),0)</f>
        <v>0</v>
      </c>
      <c r="K61" s="44">
        <f>COUNT('Data Entry - Team 1'!AI62:AJ62,'Data Entry - Team 2'!AI62:AJ62)</f>
        <v>0</v>
      </c>
      <c r="L61" s="38">
        <f t="shared" si="2"/>
      </c>
      <c r="M61" s="38">
        <f t="shared" si="3"/>
      </c>
      <c r="N61" s="101">
        <f t="shared" si="4"/>
      </c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s="11" customFormat="1" ht="15" customHeight="1" thickBot="1">
      <c r="A62" s="84">
        <f t="shared" si="5"/>
        <v>50</v>
      </c>
      <c r="B62" s="89">
        <f>IF(COUNT('Data Entry - Team 1'!B63,'Data Entry - Team 2'!B63)&gt;0,AVERAGE('Data Entry - Team 1'!B63,'Data Entry - Team 2'!B63),"")</f>
        <v>100</v>
      </c>
      <c r="C62" s="90">
        <f>IF(COUNT('Data Entry - Team 1'!G63:H63,'Data Entry - Team 1'!U63:V63,'Data Entry - Team 2'!G63:H63,'Data Entry - Team 2'!U63:V63)&gt;0,AVERAGE('Data Entry - Team 1'!G63:H63,'Data Entry - Team 1'!U63:V63,'Data Entry - Team 2'!G63:H63,'Data Entry - Team 2'!U63:V63),0)</f>
        <v>0</v>
      </c>
      <c r="D62" s="90">
        <f>IF(COUNT('Data Entry - Team 1'!I63,'Data Entry - Team 1'!W63,'Data Entry - Team 2'!I63,'Data Entry - Team 2'!W63)&gt;0,AVERAGE('Data Entry - Team 1'!I63,'Data Entry - Team 1'!W63,'Data Entry - Team 2'!I63,'Data Entry - Team 2'!W63),0)</f>
        <v>0</v>
      </c>
      <c r="E62" s="90">
        <f>COUNT('Data Entry - Team 1'!G63:H63,'Data Entry - Team 1'!U63:V63,'Data Entry - Team 2'!G63:H63,'Data Entry - Team 2'!U63:V63)</f>
        <v>0</v>
      </c>
      <c r="F62" s="89">
        <f>IF(COUNT('Data Entry - Team 1'!N63:O63,'Data Entry - Team 1'!AB63:AC63,'Data Entry - Team 2'!N63:O63,'Data Entry - Team 2'!AB63:AC63)&gt;0,AVERAGE('Data Entry - Team 1'!N63:O63,'Data Entry - Team 1'!AB63:AC63,'Data Entry - Team 2'!N63:O63,'Data Entry - Team 2'!AB63:AC63),0)</f>
        <v>0</v>
      </c>
      <c r="G62" s="90">
        <f>IF(COUNT('Data Entry - Team 1'!P63,'Data Entry - Team 1'!AD63,'Data Entry - Team 2'!P63,'Data Entry - Team 2'!AD63)&gt;0,AVERAGE('Data Entry - Team 1'!P63,'Data Entry - Team 1'!AD63,'Data Entry - Team 2'!P63,'Data Entry - Team 2'!AD63),0)</f>
        <v>0</v>
      </c>
      <c r="H62" s="91">
        <f>COUNT('Data Entry - Team 1'!N63:O63,'Data Entry - Team 1'!AB63:AC63,'Data Entry - Team 2'!N63:O63,'Data Entry - Team 2'!AB63:AC63)</f>
        <v>0</v>
      </c>
      <c r="I62" s="90">
        <f>IF(COUNT('Data Entry - Team 1'!AI63:AJ63,'Data Entry - Team 2'!AI63:AJ63)&gt;0,AVERAGE('Data Entry - Team 1'!AI63:AJ63,'Data Entry - Team 2'!AI63:AJ63),0)</f>
        <v>0</v>
      </c>
      <c r="J62" s="90">
        <f>IF(COUNT('Data Entry - Team 1'!AK63,'Data Entry - Team 2'!AK63)&gt;0,AVERAGE('Data Entry - Team 1'!AK63,'Data Entry - Team 2'!AK63),0)</f>
        <v>0</v>
      </c>
      <c r="K62" s="91">
        <f>COUNT('Data Entry - Team 1'!AI63:AJ63,'Data Entry - Team 2'!AI63:AJ63)</f>
        <v>0</v>
      </c>
      <c r="L62" s="89">
        <f t="shared" si="2"/>
      </c>
      <c r="M62" s="90">
        <f t="shared" si="3"/>
      </c>
      <c r="N62" s="91">
        <f t="shared" si="4"/>
      </c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2:24" ht="12.75"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</sheetData>
  <sheetProtection/>
  <printOptions/>
  <pageMargins left="0.25" right="0.2" top="0.17" bottom="0.16" header="0.36" footer="0.16"/>
  <pageSetup horizontalDpi="1200" verticalDpi="12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Kittel</dc:creator>
  <cp:keywords/>
  <dc:description/>
  <cp:lastModifiedBy>T Kittel</cp:lastModifiedBy>
  <cp:lastPrinted>2010-02-08T21:23:40Z</cp:lastPrinted>
  <dcterms:created xsi:type="dcterms:W3CDTF">2009-02-28T02:54:13Z</dcterms:created>
  <dcterms:modified xsi:type="dcterms:W3CDTF">2010-02-09T18:11:27Z</dcterms:modified>
  <cp:category/>
  <cp:version/>
  <cp:contentType/>
  <cp:contentStatus/>
</cp:coreProperties>
</file>