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70" windowHeight="8550" tabRatio="823" activeTab="2"/>
  </bookViews>
  <sheets>
    <sheet name="Field form 1-50" sheetId="1" r:id="rId1"/>
    <sheet name="Field form 50-1" sheetId="2" r:id="rId2"/>
    <sheet name="Combined Data" sheetId="3" r:id="rId3"/>
    <sheet name="TransectProfile" sheetId="4" r:id="rId4"/>
    <sheet name="plot - Ht vs Snow Z" sheetId="5" r:id="rId5"/>
    <sheet name="plot - DBH vs Snow Z" sheetId="6" r:id="rId6"/>
    <sheet name="plot - # vs Snow Z" sheetId="7" r:id="rId7"/>
    <sheet name="plot - DBH vs Ht" sheetId="8" r:id="rId8"/>
  </sheets>
  <externalReferences>
    <externalReference r:id="rId11"/>
    <externalReference r:id="rId12"/>
  </externalReferences>
  <definedNames>
    <definedName name="_xlnm.Print_Area" localSheetId="2">'Combined Data'!$A$1:$K$62</definedName>
    <definedName name="_xlnm.Print_Area" localSheetId="0">'Field form 1-50'!$A$1:$U$63</definedName>
    <definedName name="_xlnm.Print_Area" localSheetId="1">'Field form 50-1'!$A$1:$U$63</definedName>
    <definedName name="_xlnm.Print_Titles" localSheetId="2">'Combined Data'!$1:$12</definedName>
    <definedName name="_xlnm.Print_Titles" localSheetId="0">'Field form 1-50'!$1:$13</definedName>
    <definedName name="_xlnm.Print_Titles" localSheetId="1">'Field form 50-1'!$1:$13</definedName>
  </definedNames>
  <calcPr fullCalcOnLoad="1"/>
</workbook>
</file>

<file path=xl/sharedStrings.xml><?xml version="1.0" encoding="utf-8"?>
<sst xmlns="http://schemas.openxmlformats.org/spreadsheetml/2006/main" count="189" uniqueCount="55">
  <si>
    <t>Winter Ecology</t>
  </si>
  <si>
    <t>Ribbon Forest - Datasheet</t>
  </si>
  <si>
    <t>Block</t>
  </si>
  <si>
    <t>(m)</t>
  </si>
  <si>
    <t>(cm)</t>
  </si>
  <si>
    <t>Spruce 1</t>
  </si>
  <si>
    <t>Height Calculation</t>
  </si>
  <si>
    <t>distance</t>
  </si>
  <si>
    <t>slope up</t>
  </si>
  <si>
    <t>slope down</t>
  </si>
  <si>
    <t>(%)</t>
  </si>
  <si>
    <t>DBH</t>
  </si>
  <si>
    <t>HEIGHT</t>
  </si>
  <si>
    <t>Snow Z</t>
  </si>
  <si>
    <t>Center</t>
  </si>
  <si>
    <t>Fir 1</t>
  </si>
  <si>
    <t>ENGELMANN SPRUCE (PIEN)</t>
  </si>
  <si>
    <t>Observed</t>
  </si>
  <si>
    <t>ADDITIONAL TREE</t>
  </si>
  <si>
    <t>SUBALPINE FIR (ABLA)</t>
  </si>
  <si>
    <t>Transect length:_________</t>
  </si>
  <si>
    <t>Transect compass direction:__________</t>
  </si>
  <si>
    <t>Date: ____________</t>
  </si>
  <si>
    <t>COMBINED DATA</t>
  </si>
  <si>
    <t>Spruce</t>
  </si>
  <si>
    <t>Fir</t>
  </si>
  <si>
    <t>Count</t>
  </si>
  <si>
    <t xml:space="preserve">Species = </t>
  </si>
  <si>
    <t>Species</t>
  </si>
  <si>
    <t>Enter Code</t>
  </si>
  <si>
    <t>basal snoZ</t>
  </si>
  <si>
    <t>Transect compass direction:</t>
  </si>
  <si>
    <t>Transect length (m):</t>
  </si>
  <si>
    <t xml:space="preserve">Date: </t>
  </si>
  <si>
    <t>________</t>
  </si>
  <si>
    <t>Transect #</t>
  </si>
  <si>
    <t>OTHER SPECIES Combined</t>
  </si>
  <si>
    <t>All Spp</t>
  </si>
  <si>
    <t>TOTALS</t>
  </si>
  <si>
    <t>Team 1</t>
  </si>
  <si>
    <t>Team 2</t>
  </si>
  <si>
    <t>Team #:  ______ Observers:_______________________________________________________________________</t>
  </si>
  <si>
    <t>TEAM  ____</t>
  </si>
  <si>
    <t>rev</t>
  </si>
  <si>
    <t>Ribbon Forest - Field form</t>
  </si>
  <si>
    <t>Use 'Data Entry worksheet to transcribe data from Field sheet into excel</t>
  </si>
  <si>
    <t>Codes (PIEN ABLA, PICO, PIFL)</t>
  </si>
  <si>
    <t>ß</t>
  </si>
  <si>
    <r>
      <t xml:space="preserve">     /----OR----</t>
    </r>
    <r>
      <rPr>
        <sz val="10"/>
        <color indexed="60"/>
        <rFont val="Symbol"/>
        <family val="1"/>
      </rPr>
      <t>ß</t>
    </r>
  </si>
  <si>
    <t>PLOTS ARE DRAWN FROM THIS WORKSHEET</t>
  </si>
  <si>
    <t>Team 1:</t>
  </si>
  <si>
    <t>Team 2:</t>
  </si>
  <si>
    <t>Use this form if working from 50m end of tape</t>
  </si>
  <si>
    <t>Use this form if working from 0m end of tape</t>
  </si>
  <si>
    <t>= Be sure to enter data in reverse order (Blocks 1m to 50m) in Data Entry xls)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</si>
</sst>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[$-409]dddd\,\ mmmm\ dd\,\ yyyy"/>
    <numFmt numFmtId="167" formatCode="m/d/yy;@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Verdana"/>
      <family val="0"/>
    </font>
    <font>
      <i/>
      <sz val="10"/>
      <color indexed="60"/>
      <name val="Arial"/>
      <family val="2"/>
    </font>
    <font>
      <b/>
      <i/>
      <sz val="10"/>
      <color indexed="60"/>
      <name val="Arial"/>
      <family val="2"/>
    </font>
    <font>
      <b/>
      <sz val="10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8"/>
      <color indexed="8"/>
      <name val="Arial"/>
      <family val="2"/>
    </font>
    <font>
      <b/>
      <sz val="13.25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3.5"/>
      <name val="Arial"/>
      <family val="2"/>
    </font>
    <font>
      <b/>
      <sz val="16"/>
      <color indexed="8"/>
      <name val="Arial"/>
      <family val="2"/>
    </font>
    <font>
      <b/>
      <sz val="13.5"/>
      <color indexed="8"/>
      <name val="Arial"/>
      <family val="2"/>
    </font>
    <font>
      <b/>
      <i/>
      <sz val="10"/>
      <color indexed="16"/>
      <name val="Arial"/>
      <family val="2"/>
    </font>
    <font>
      <i/>
      <sz val="10"/>
      <color indexed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46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0"/>
      <name val="Arial"/>
      <family val="2"/>
    </font>
    <font>
      <b/>
      <sz val="10"/>
      <color indexed="40"/>
      <name val="Arial"/>
      <family val="2"/>
    </font>
    <font>
      <b/>
      <i/>
      <sz val="10"/>
      <color indexed="50"/>
      <name val="Arial"/>
      <family val="2"/>
    </font>
    <font>
      <sz val="8"/>
      <color indexed="60"/>
      <name val="Arial"/>
      <family val="2"/>
    </font>
    <font>
      <sz val="10"/>
      <name val="Symbol"/>
      <family val="1"/>
    </font>
    <font>
      <sz val="10"/>
      <color indexed="60"/>
      <name val="Symbol"/>
      <family val="1"/>
    </font>
    <font>
      <b/>
      <i/>
      <sz val="10"/>
      <color indexed="12"/>
      <name val="Arial"/>
      <family val="2"/>
    </font>
    <font>
      <b/>
      <sz val="12"/>
      <color indexed="16"/>
      <name val="Arial"/>
      <family val="2"/>
    </font>
    <font>
      <b/>
      <i/>
      <sz val="14.25"/>
      <color indexed="60"/>
      <name val="Arial"/>
      <family val="2"/>
    </font>
    <font>
      <b/>
      <i/>
      <sz val="16.25"/>
      <color indexed="60"/>
      <name val="Arial"/>
      <family val="2"/>
    </font>
    <font>
      <b/>
      <i/>
      <sz val="22.25"/>
      <color indexed="60"/>
      <name val="Arial"/>
      <family val="2"/>
    </font>
    <font>
      <b/>
      <i/>
      <sz val="22.25"/>
      <color indexed="21"/>
      <name val="Arial"/>
      <family val="2"/>
    </font>
    <font>
      <b/>
      <i/>
      <sz val="14.25"/>
      <color indexed="21"/>
      <name val="Arial"/>
      <family val="2"/>
    </font>
    <font>
      <b/>
      <i/>
      <sz val="16.25"/>
      <color indexed="21"/>
      <name val="Arial"/>
      <family val="2"/>
    </font>
    <font>
      <b/>
      <i/>
      <sz val="14.25"/>
      <color indexed="12"/>
      <name val="Arial"/>
      <family val="2"/>
    </font>
    <font>
      <b/>
      <sz val="22.5"/>
      <color indexed="12"/>
      <name val="Symbol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55" applyBorder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4" xfId="55" applyBorder="1">
      <alignment/>
      <protection/>
    </xf>
    <xf numFmtId="0" fontId="0" fillId="0" borderId="15" xfId="0" applyBorder="1" applyAlignment="1">
      <alignment/>
    </xf>
    <xf numFmtId="0" fontId="3" fillId="20" borderId="14" xfId="55" applyFill="1" applyBorder="1">
      <alignment/>
      <protection/>
    </xf>
    <xf numFmtId="0" fontId="0" fillId="20" borderId="10" xfId="0" applyFill="1" applyBorder="1" applyAlignment="1">
      <alignment/>
    </xf>
    <xf numFmtId="0" fontId="0" fillId="20" borderId="15" xfId="0" applyFill="1" applyBorder="1" applyAlignment="1">
      <alignment/>
    </xf>
    <xf numFmtId="0" fontId="0" fillId="20" borderId="0" xfId="0" applyFill="1" applyAlignment="1">
      <alignment/>
    </xf>
    <xf numFmtId="0" fontId="3" fillId="20" borderId="16" xfId="55" applyFill="1" applyBorder="1">
      <alignment/>
      <protection/>
    </xf>
    <xf numFmtId="0" fontId="0" fillId="20" borderId="17" xfId="0" applyFill="1" applyBorder="1" applyAlignment="1">
      <alignment/>
    </xf>
    <xf numFmtId="0" fontId="0" fillId="20" borderId="18" xfId="0" applyFill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2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20" borderId="17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5" fillId="22" borderId="21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6" fillId="0" borderId="0" xfId="55" applyFont="1" applyBorder="1">
      <alignment/>
      <protection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0" xfId="0" applyFont="1" applyFill="1" applyAlignment="1">
      <alignment/>
    </xf>
    <xf numFmtId="15" fontId="0" fillId="0" borderId="0" xfId="0" applyNumberFormat="1" applyAlignment="1">
      <alignment/>
    </xf>
    <xf numFmtId="0" fontId="33" fillId="0" borderId="0" xfId="0" applyFont="1" applyAlignment="1">
      <alignment/>
    </xf>
    <xf numFmtId="0" fontId="34" fillId="0" borderId="10" xfId="0" applyFont="1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34" fillId="0" borderId="12" xfId="0" applyFont="1" applyBorder="1" applyAlignment="1">
      <alignment/>
    </xf>
    <xf numFmtId="0" fontId="5" fillId="0" borderId="2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7" borderId="0" xfId="0" applyFill="1" applyAlignment="1">
      <alignment/>
    </xf>
    <xf numFmtId="0" fontId="38" fillId="7" borderId="0" xfId="0" applyFont="1" applyFill="1" applyAlignment="1">
      <alignment/>
    </xf>
    <xf numFmtId="0" fontId="4" fillId="7" borderId="0" xfId="0" applyFont="1" applyFill="1" applyAlignment="1">
      <alignment/>
    </xf>
    <xf numFmtId="0" fontId="0" fillId="5" borderId="0" xfId="0" applyFill="1" applyAlignment="1">
      <alignment/>
    </xf>
    <xf numFmtId="0" fontId="38" fillId="5" borderId="0" xfId="0" applyFont="1" applyFill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22" borderId="30" xfId="0" applyFont="1" applyFill="1" applyBorder="1" applyAlignment="1">
      <alignment/>
    </xf>
    <xf numFmtId="0" fontId="1" fillId="22" borderId="19" xfId="0" applyFont="1" applyFill="1" applyBorder="1" applyAlignment="1">
      <alignment/>
    </xf>
    <xf numFmtId="0" fontId="0" fillId="0" borderId="31" xfId="0" applyBorder="1" applyAlignment="1">
      <alignment/>
    </xf>
    <xf numFmtId="0" fontId="0" fillId="20" borderId="32" xfId="0" applyFill="1" applyBorder="1" applyAlignment="1">
      <alignment/>
    </xf>
    <xf numFmtId="0" fontId="0" fillId="0" borderId="32" xfId="0" applyBorder="1" applyAlignment="1">
      <alignment/>
    </xf>
    <xf numFmtId="0" fontId="0" fillId="20" borderId="33" xfId="0" applyFill="1" applyBorder="1" applyAlignment="1">
      <alignment/>
    </xf>
    <xf numFmtId="0" fontId="0" fillId="0" borderId="11" xfId="0" applyBorder="1" applyAlignment="1">
      <alignment/>
    </xf>
    <xf numFmtId="0" fontId="0" fillId="20" borderId="14" xfId="0" applyFill="1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Border="1" applyAlignment="1">
      <alignment/>
    </xf>
    <xf numFmtId="0" fontId="0" fillId="20" borderId="0" xfId="0" applyFill="1" applyBorder="1" applyAlignment="1">
      <alignment/>
    </xf>
    <xf numFmtId="0" fontId="0" fillId="20" borderId="16" xfId="0" applyFill="1" applyBorder="1" applyAlignment="1">
      <alignment/>
    </xf>
    <xf numFmtId="0" fontId="0" fillId="20" borderId="26" xfId="0" applyFill="1" applyBorder="1" applyAlignment="1">
      <alignment/>
    </xf>
    <xf numFmtId="0" fontId="38" fillId="0" borderId="20" xfId="0" applyFont="1" applyBorder="1" applyAlignment="1">
      <alignment/>
    </xf>
    <xf numFmtId="0" fontId="38" fillId="0" borderId="34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" fillId="0" borderId="35" xfId="55" applyBorder="1">
      <alignment/>
      <protection/>
    </xf>
    <xf numFmtId="0" fontId="3" fillId="20" borderId="36" xfId="55" applyFill="1" applyBorder="1">
      <alignment/>
      <protection/>
    </xf>
    <xf numFmtId="0" fontId="3" fillId="0" borderId="36" xfId="55" applyBorder="1">
      <alignment/>
      <protection/>
    </xf>
    <xf numFmtId="0" fontId="3" fillId="20" borderId="37" xfId="55" applyFill="1" applyBorder="1">
      <alignment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20" borderId="23" xfId="0" applyFill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29" xfId="0" applyFill="1" applyBorder="1" applyAlignment="1">
      <alignment/>
    </xf>
    <xf numFmtId="0" fontId="42" fillId="0" borderId="0" xfId="0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0" fillId="24" borderId="22" xfId="0" applyFont="1" applyFill="1" applyBorder="1" applyAlignment="1">
      <alignment/>
    </xf>
    <xf numFmtId="0" fontId="0" fillId="4" borderId="20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9" xfId="0" applyFont="1" applyBorder="1" applyAlignment="1">
      <alignment/>
    </xf>
    <xf numFmtId="0" fontId="37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2" fontId="0" fillId="0" borderId="23" xfId="0" applyNumberFormat="1" applyFill="1" applyBorder="1" applyAlignment="1">
      <alignment/>
    </xf>
    <xf numFmtId="2" fontId="0" fillId="20" borderId="0" xfId="0" applyNumberFormat="1" applyFill="1" applyBorder="1" applyAlignment="1">
      <alignment/>
    </xf>
    <xf numFmtId="2" fontId="0" fillId="20" borderId="23" xfId="0" applyNumberFormat="1" applyFill="1" applyBorder="1" applyAlignment="1">
      <alignment/>
    </xf>
    <xf numFmtId="2" fontId="0" fillId="20" borderId="27" xfId="0" applyNumberFormat="1" applyFill="1" applyBorder="1" applyAlignment="1">
      <alignment/>
    </xf>
    <xf numFmtId="2" fontId="0" fillId="20" borderId="28" xfId="0" applyNumberFormat="1" applyFill="1" applyBorder="1" applyAlignment="1">
      <alignment/>
    </xf>
    <xf numFmtId="2" fontId="0" fillId="20" borderId="29" xfId="0" applyNumberFormat="1" applyFill="1" applyBorder="1" applyAlignment="1">
      <alignment/>
    </xf>
    <xf numFmtId="14" fontId="0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14" fontId="43" fillId="0" borderId="0" xfId="0" applyNumberFormat="1" applyFont="1" applyAlignment="1">
      <alignment horizontal="left"/>
    </xf>
    <xf numFmtId="0" fontId="38" fillId="0" borderId="0" xfId="0" applyFont="1" applyAlignment="1">
      <alignment/>
    </xf>
    <xf numFmtId="0" fontId="44" fillId="0" borderId="38" xfId="0" applyFont="1" applyBorder="1" applyAlignment="1">
      <alignment horizontal="center"/>
    </xf>
    <xf numFmtId="0" fontId="46" fillId="0" borderId="0" xfId="0" applyFont="1" applyAlignment="1">
      <alignment/>
    </xf>
    <xf numFmtId="0" fontId="1" fillId="0" borderId="0" xfId="0" applyFont="1" applyAlignment="1" quotePrefix="1">
      <alignment/>
    </xf>
    <xf numFmtId="0" fontId="0" fillId="0" borderId="39" xfId="0" applyBorder="1" applyAlignment="1">
      <alignment/>
    </xf>
    <xf numFmtId="0" fontId="0" fillId="20" borderId="40" xfId="0" applyFill="1" applyBorder="1" applyAlignment="1">
      <alignment/>
    </xf>
    <xf numFmtId="0" fontId="0" fillId="0" borderId="40" xfId="0" applyBorder="1" applyAlignment="1">
      <alignment/>
    </xf>
    <xf numFmtId="0" fontId="0" fillId="20" borderId="41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ibbonForest Snow dpth graph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Snow Depth &amp; Tree Height 
Transect #1 Profile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24"/>
          <c:w val="0.8535"/>
          <c:h val="0.80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'Combined Data'!$B$11</c:f>
              <c:strCache>
                <c:ptCount val="1"/>
                <c:pt idx="0">
                  <c:v>Snow Z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name>Snow Z - Polynomial fit (6th order)</c:name>
            <c:spPr>
              <a:ln w="25400">
                <a:solidFill>
                  <a:srgbClr val="333399"/>
                </a:solidFill>
              </a:ln>
            </c:spPr>
            <c:trendlineType val="poly"/>
            <c:order val="6"/>
            <c:dispEq val="0"/>
            <c:dispRSqr val="0"/>
          </c:trendline>
          <c:yVal>
            <c:numRef>
              <c:f>'Combined Data'!$B$13:$B$62</c:f>
              <c:numCache>
                <c:ptCount val="50"/>
                <c:pt idx="0">
                  <c:v>114.5</c:v>
                </c:pt>
                <c:pt idx="1">
                  <c:v>104.5</c:v>
                </c:pt>
                <c:pt idx="2">
                  <c:v>96</c:v>
                </c:pt>
                <c:pt idx="3">
                  <c:v>108</c:v>
                </c:pt>
                <c:pt idx="4">
                  <c:v>83</c:v>
                </c:pt>
                <c:pt idx="5">
                  <c:v>93</c:v>
                </c:pt>
                <c:pt idx="6">
                  <c:v>106.5</c:v>
                </c:pt>
                <c:pt idx="7">
                  <c:v>97</c:v>
                </c:pt>
                <c:pt idx="8">
                  <c:v>70</c:v>
                </c:pt>
                <c:pt idx="9">
                  <c:v>82.5</c:v>
                </c:pt>
                <c:pt idx="10">
                  <c:v>75</c:v>
                </c:pt>
                <c:pt idx="11">
                  <c:v>134.5</c:v>
                </c:pt>
                <c:pt idx="12">
                  <c:v>147.5</c:v>
                </c:pt>
                <c:pt idx="13">
                  <c:v>141.5</c:v>
                </c:pt>
                <c:pt idx="14">
                  <c:v>145</c:v>
                </c:pt>
                <c:pt idx="15">
                  <c:v>132.5</c:v>
                </c:pt>
                <c:pt idx="16">
                  <c:v>137.5</c:v>
                </c:pt>
                <c:pt idx="17">
                  <c:v>147.5</c:v>
                </c:pt>
                <c:pt idx="18">
                  <c:v>146</c:v>
                </c:pt>
                <c:pt idx="19">
                  <c:v>151</c:v>
                </c:pt>
                <c:pt idx="20">
                  <c:v>154.5</c:v>
                </c:pt>
                <c:pt idx="21">
                  <c:v>155.5</c:v>
                </c:pt>
                <c:pt idx="22">
                  <c:v>156</c:v>
                </c:pt>
                <c:pt idx="23">
                  <c:v>160</c:v>
                </c:pt>
                <c:pt idx="24">
                  <c:v>160</c:v>
                </c:pt>
                <c:pt idx="25">
                  <c:v>164</c:v>
                </c:pt>
                <c:pt idx="26">
                  <c:v>155.5</c:v>
                </c:pt>
                <c:pt idx="27">
                  <c:v>138.5</c:v>
                </c:pt>
                <c:pt idx="28">
                  <c:v>121.5</c:v>
                </c:pt>
                <c:pt idx="29">
                  <c:v>109</c:v>
                </c:pt>
                <c:pt idx="30">
                  <c:v>95</c:v>
                </c:pt>
                <c:pt idx="31">
                  <c:v>84.5</c:v>
                </c:pt>
                <c:pt idx="32">
                  <c:v>77.5</c:v>
                </c:pt>
                <c:pt idx="33">
                  <c:v>78</c:v>
                </c:pt>
                <c:pt idx="34">
                  <c:v>73.5</c:v>
                </c:pt>
                <c:pt idx="35">
                  <c:v>75</c:v>
                </c:pt>
                <c:pt idx="36">
                  <c:v>72.5</c:v>
                </c:pt>
                <c:pt idx="37">
                  <c:v>71.5</c:v>
                </c:pt>
                <c:pt idx="38">
                  <c:v>70.5</c:v>
                </c:pt>
                <c:pt idx="39">
                  <c:v>69</c:v>
                </c:pt>
                <c:pt idx="40">
                  <c:v>68</c:v>
                </c:pt>
                <c:pt idx="41">
                  <c:v>75.5</c:v>
                </c:pt>
                <c:pt idx="42">
                  <c:v>77.5</c:v>
                </c:pt>
                <c:pt idx="43">
                  <c:v>74.5</c:v>
                </c:pt>
                <c:pt idx="44">
                  <c:v>68</c:v>
                </c:pt>
                <c:pt idx="45">
                  <c:v>90</c:v>
                </c:pt>
                <c:pt idx="46">
                  <c:v>116</c:v>
                </c:pt>
                <c:pt idx="47">
                  <c:v>116</c:v>
                </c:pt>
                <c:pt idx="48">
                  <c:v>118</c:v>
                </c:pt>
                <c:pt idx="49">
                  <c:v>98.5</c:v>
                </c:pt>
              </c:numCache>
            </c:numRef>
          </c:yVal>
          <c:smooth val="0"/>
        </c:ser>
        <c:axId val="64719865"/>
        <c:axId val="45607874"/>
      </c:scatterChart>
      <c:scatterChart>
        <c:scatterStyle val="lineMarker"/>
        <c:varyColors val="0"/>
        <c:ser>
          <c:idx val="2"/>
          <c:order val="1"/>
          <c:tx>
            <c:v>Fir Tree Ht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'Combined Data'!$F$13:$F$62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1.15</c:v>
                </c:pt>
                <c:pt idx="3">
                  <c:v>0</c:v>
                </c:pt>
                <c:pt idx="4">
                  <c:v>15.276000000000002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4.5595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3.85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2.8875</c:v>
                </c:pt>
                <c:pt idx="45">
                  <c:v>1.9500000000000002</c:v>
                </c:pt>
                <c:pt idx="46">
                  <c:v>0</c:v>
                </c:pt>
                <c:pt idx="47">
                  <c:v>9.7</c:v>
                </c:pt>
                <c:pt idx="48">
                  <c:v>2.11</c:v>
                </c:pt>
                <c:pt idx="49">
                  <c:v>0</c:v>
                </c:pt>
              </c:numCache>
            </c:numRef>
          </c:yVal>
          <c:smooth val="0"/>
        </c:ser>
        <c:ser>
          <c:idx val="1"/>
          <c:order val="2"/>
          <c:tx>
            <c:v>Spruce Tree Ht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yVal>
            <c:numRef>
              <c:f>'Combined Data'!$C$13:$C$62</c:f>
              <c:numCache>
                <c:ptCount val="50"/>
                <c:pt idx="0">
                  <c:v>17.75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17.96</c:v>
                </c:pt>
                <c:pt idx="8">
                  <c:v>2.85</c:v>
                </c:pt>
                <c:pt idx="9">
                  <c:v>1.95</c:v>
                </c:pt>
                <c:pt idx="10">
                  <c:v>0</c:v>
                </c:pt>
                <c:pt idx="11">
                  <c:v>0</c:v>
                </c:pt>
                <c:pt idx="12">
                  <c:v>2.9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2.575</c:v>
                </c:pt>
                <c:pt idx="18">
                  <c:v>2.75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3.9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axId val="7817683"/>
        <c:axId val="3250284"/>
      </c:scatterChart>
      <c:valAx>
        <c:axId val="64719865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Distance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07874"/>
        <c:crosses val="autoZero"/>
        <c:crossBetween val="midCat"/>
        <c:dispUnits/>
      </c:valAx>
      <c:valAx>
        <c:axId val="4560787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Avg. Snow Z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19865"/>
        <c:crosses val="autoZero"/>
        <c:crossBetween val="midCat"/>
        <c:dispUnits/>
      </c:valAx>
      <c:valAx>
        <c:axId val="7817683"/>
        <c:scaling>
          <c:orientation val="minMax"/>
        </c:scaling>
        <c:axPos val="b"/>
        <c:delete val="1"/>
        <c:majorTickMark val="cross"/>
        <c:minorTickMark val="none"/>
        <c:tickLblPos val="nextTo"/>
        <c:crossAx val="3250284"/>
        <c:crosses val="max"/>
        <c:crossBetween val="midCat"/>
        <c:dispUnits/>
      </c:valAx>
      <c:valAx>
        <c:axId val="3250284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Avg. Tree 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17683"/>
        <c:crosses val="max"/>
        <c:crossBetween val="midCat"/>
        <c:dispUnits/>
        <c:majorUnit val="5"/>
      </c:valAx>
      <c:spPr>
        <a:solidFill>
          <a:srgbClr val="C0C0C0"/>
        </a:solidFill>
      </c:spPr>
    </c:plotArea>
    <c:legend>
      <c:legendPos val="r"/>
      <c:layout>
        <c:manualLayout>
          <c:xMode val="edge"/>
          <c:yMode val="edge"/>
          <c:x val="0.544"/>
          <c:y val="0.15325"/>
          <c:w val="0.258"/>
          <c:h val="0.1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Tree Height vs. Snow Depth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185"/>
          <c:w val="0.8565"/>
          <c:h val="0.81675"/>
        </c:manualLayout>
      </c:layout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'Combined Data'!$C$13:$C$62</c:f>
                <c:numCache>
                  <c:ptCount val="50"/>
                  <c:pt idx="0">
                    <c:v>17.75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17.96</c:v>
                  </c:pt>
                  <c:pt idx="8">
                    <c:v>2.85</c:v>
                  </c:pt>
                  <c:pt idx="9">
                    <c:v>1.95</c:v>
                  </c:pt>
                  <c:pt idx="10">
                    <c:v>0</c:v>
                  </c:pt>
                  <c:pt idx="11">
                    <c:v>0</c:v>
                  </c:pt>
                  <c:pt idx="12">
                    <c:v>2.9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2.575</c:v>
                  </c:pt>
                  <c:pt idx="18">
                    <c:v>2.75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2</c:v>
                  </c:pt>
                  <c:pt idx="46">
                    <c:v>3.9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</c:numCache>
              </c:numRef>
            </c:minus>
            <c:noEndCap val="0"/>
          </c:errBars>
          <c:xVal>
            <c:numRef>
              <c:f>'Combined Data'!$B$13:$B$62</c:f>
              <c:numCache>
                <c:ptCount val="50"/>
                <c:pt idx="0">
                  <c:v>114.5</c:v>
                </c:pt>
                <c:pt idx="1">
                  <c:v>104.5</c:v>
                </c:pt>
                <c:pt idx="2">
                  <c:v>96</c:v>
                </c:pt>
                <c:pt idx="3">
                  <c:v>108</c:v>
                </c:pt>
                <c:pt idx="4">
                  <c:v>83</c:v>
                </c:pt>
                <c:pt idx="5">
                  <c:v>93</c:v>
                </c:pt>
                <c:pt idx="6">
                  <c:v>106.5</c:v>
                </c:pt>
                <c:pt idx="7">
                  <c:v>97</c:v>
                </c:pt>
                <c:pt idx="8">
                  <c:v>70</c:v>
                </c:pt>
                <c:pt idx="9">
                  <c:v>82.5</c:v>
                </c:pt>
                <c:pt idx="10">
                  <c:v>75</c:v>
                </c:pt>
                <c:pt idx="11">
                  <c:v>134.5</c:v>
                </c:pt>
                <c:pt idx="12">
                  <c:v>147.5</c:v>
                </c:pt>
                <c:pt idx="13">
                  <c:v>141.5</c:v>
                </c:pt>
                <c:pt idx="14">
                  <c:v>145</c:v>
                </c:pt>
                <c:pt idx="15">
                  <c:v>132.5</c:v>
                </c:pt>
                <c:pt idx="16">
                  <c:v>137.5</c:v>
                </c:pt>
                <c:pt idx="17">
                  <c:v>147.5</c:v>
                </c:pt>
                <c:pt idx="18">
                  <c:v>146</c:v>
                </c:pt>
                <c:pt idx="19">
                  <c:v>151</c:v>
                </c:pt>
                <c:pt idx="20">
                  <c:v>154.5</c:v>
                </c:pt>
                <c:pt idx="21">
                  <c:v>155.5</c:v>
                </c:pt>
                <c:pt idx="22">
                  <c:v>156</c:v>
                </c:pt>
                <c:pt idx="23">
                  <c:v>160</c:v>
                </c:pt>
                <c:pt idx="24">
                  <c:v>160</c:v>
                </c:pt>
                <c:pt idx="25">
                  <c:v>164</c:v>
                </c:pt>
                <c:pt idx="26">
                  <c:v>155.5</c:v>
                </c:pt>
                <c:pt idx="27">
                  <c:v>138.5</c:v>
                </c:pt>
                <c:pt idx="28">
                  <c:v>121.5</c:v>
                </c:pt>
                <c:pt idx="29">
                  <c:v>109</c:v>
                </c:pt>
                <c:pt idx="30">
                  <c:v>95</c:v>
                </c:pt>
                <c:pt idx="31">
                  <c:v>84.5</c:v>
                </c:pt>
                <c:pt idx="32">
                  <c:v>77.5</c:v>
                </c:pt>
                <c:pt idx="33">
                  <c:v>78</c:v>
                </c:pt>
                <c:pt idx="34">
                  <c:v>73.5</c:v>
                </c:pt>
                <c:pt idx="35">
                  <c:v>75</c:v>
                </c:pt>
                <c:pt idx="36">
                  <c:v>72.5</c:v>
                </c:pt>
                <c:pt idx="37">
                  <c:v>71.5</c:v>
                </c:pt>
                <c:pt idx="38">
                  <c:v>70.5</c:v>
                </c:pt>
                <c:pt idx="39">
                  <c:v>69</c:v>
                </c:pt>
                <c:pt idx="40">
                  <c:v>68</c:v>
                </c:pt>
                <c:pt idx="41">
                  <c:v>75.5</c:v>
                </c:pt>
                <c:pt idx="42">
                  <c:v>77.5</c:v>
                </c:pt>
                <c:pt idx="43">
                  <c:v>74.5</c:v>
                </c:pt>
                <c:pt idx="44">
                  <c:v>68</c:v>
                </c:pt>
                <c:pt idx="45">
                  <c:v>90</c:v>
                </c:pt>
                <c:pt idx="46">
                  <c:v>116</c:v>
                </c:pt>
                <c:pt idx="47">
                  <c:v>116</c:v>
                </c:pt>
                <c:pt idx="48">
                  <c:v>118</c:v>
                </c:pt>
                <c:pt idx="49">
                  <c:v>98.5</c:v>
                </c:pt>
              </c:numCache>
            </c:numRef>
          </c:xVal>
          <c:yVal>
            <c:numRef>
              <c:f>'Combined Data'!$C$13:$C$62</c:f>
              <c:numCache>
                <c:ptCount val="50"/>
                <c:pt idx="0">
                  <c:v>17.75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17.96</c:v>
                </c:pt>
                <c:pt idx="8">
                  <c:v>2.85</c:v>
                </c:pt>
                <c:pt idx="9">
                  <c:v>1.95</c:v>
                </c:pt>
                <c:pt idx="10">
                  <c:v>0</c:v>
                </c:pt>
                <c:pt idx="11">
                  <c:v>0</c:v>
                </c:pt>
                <c:pt idx="12">
                  <c:v>2.9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2.575</c:v>
                </c:pt>
                <c:pt idx="18">
                  <c:v>2.75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3.9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Fir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'Combined Data'!$F$13:$F$62</c:f>
                <c:numCache>
                  <c:ptCount val="50"/>
                  <c:pt idx="0">
                    <c:v>0</c:v>
                  </c:pt>
                  <c:pt idx="1">
                    <c:v>0</c:v>
                  </c:pt>
                  <c:pt idx="2">
                    <c:v>1.15</c:v>
                  </c:pt>
                  <c:pt idx="3">
                    <c:v>0</c:v>
                  </c:pt>
                  <c:pt idx="4">
                    <c:v>15.276000000000002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4.5595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2.1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3.85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2.8875</c:v>
                  </c:pt>
                  <c:pt idx="45">
                    <c:v>1.9500000000000002</c:v>
                  </c:pt>
                  <c:pt idx="46">
                    <c:v>0</c:v>
                  </c:pt>
                  <c:pt idx="47">
                    <c:v>9.7</c:v>
                  </c:pt>
                  <c:pt idx="48">
                    <c:v>2.11</c:v>
                  </c:pt>
                  <c:pt idx="49">
                    <c:v>0</c:v>
                  </c:pt>
                </c:numCache>
              </c:numRef>
            </c:minus>
            <c:noEndCap val="0"/>
          </c:errBars>
          <c:xVal>
            <c:numRef>
              <c:f>'Combined Data'!$B$13:$B$62</c:f>
              <c:numCache>
                <c:ptCount val="50"/>
                <c:pt idx="0">
                  <c:v>114.5</c:v>
                </c:pt>
                <c:pt idx="1">
                  <c:v>104.5</c:v>
                </c:pt>
                <c:pt idx="2">
                  <c:v>96</c:v>
                </c:pt>
                <c:pt idx="3">
                  <c:v>108</c:v>
                </c:pt>
                <c:pt idx="4">
                  <c:v>83</c:v>
                </c:pt>
                <c:pt idx="5">
                  <c:v>93</c:v>
                </c:pt>
                <c:pt idx="6">
                  <c:v>106.5</c:v>
                </c:pt>
                <c:pt idx="7">
                  <c:v>97</c:v>
                </c:pt>
                <c:pt idx="8">
                  <c:v>70</c:v>
                </c:pt>
                <c:pt idx="9">
                  <c:v>82.5</c:v>
                </c:pt>
                <c:pt idx="10">
                  <c:v>75</c:v>
                </c:pt>
                <c:pt idx="11">
                  <c:v>134.5</c:v>
                </c:pt>
                <c:pt idx="12">
                  <c:v>147.5</c:v>
                </c:pt>
                <c:pt idx="13">
                  <c:v>141.5</c:v>
                </c:pt>
                <c:pt idx="14">
                  <c:v>145</c:v>
                </c:pt>
                <c:pt idx="15">
                  <c:v>132.5</c:v>
                </c:pt>
                <c:pt idx="16">
                  <c:v>137.5</c:v>
                </c:pt>
                <c:pt idx="17">
                  <c:v>147.5</c:v>
                </c:pt>
                <c:pt idx="18">
                  <c:v>146</c:v>
                </c:pt>
                <c:pt idx="19">
                  <c:v>151</c:v>
                </c:pt>
                <c:pt idx="20">
                  <c:v>154.5</c:v>
                </c:pt>
                <c:pt idx="21">
                  <c:v>155.5</c:v>
                </c:pt>
                <c:pt idx="22">
                  <c:v>156</c:v>
                </c:pt>
                <c:pt idx="23">
                  <c:v>160</c:v>
                </c:pt>
                <c:pt idx="24">
                  <c:v>160</c:v>
                </c:pt>
                <c:pt idx="25">
                  <c:v>164</c:v>
                </c:pt>
                <c:pt idx="26">
                  <c:v>155.5</c:v>
                </c:pt>
                <c:pt idx="27">
                  <c:v>138.5</c:v>
                </c:pt>
                <c:pt idx="28">
                  <c:v>121.5</c:v>
                </c:pt>
                <c:pt idx="29">
                  <c:v>109</c:v>
                </c:pt>
                <c:pt idx="30">
                  <c:v>95</c:v>
                </c:pt>
                <c:pt idx="31">
                  <c:v>84.5</c:v>
                </c:pt>
                <c:pt idx="32">
                  <c:v>77.5</c:v>
                </c:pt>
                <c:pt idx="33">
                  <c:v>78</c:v>
                </c:pt>
                <c:pt idx="34">
                  <c:v>73.5</c:v>
                </c:pt>
                <c:pt idx="35">
                  <c:v>75</c:v>
                </c:pt>
                <c:pt idx="36">
                  <c:v>72.5</c:v>
                </c:pt>
                <c:pt idx="37">
                  <c:v>71.5</c:v>
                </c:pt>
                <c:pt idx="38">
                  <c:v>70.5</c:v>
                </c:pt>
                <c:pt idx="39">
                  <c:v>69</c:v>
                </c:pt>
                <c:pt idx="40">
                  <c:v>68</c:v>
                </c:pt>
                <c:pt idx="41">
                  <c:v>75.5</c:v>
                </c:pt>
                <c:pt idx="42">
                  <c:v>77.5</c:v>
                </c:pt>
                <c:pt idx="43">
                  <c:v>74.5</c:v>
                </c:pt>
                <c:pt idx="44">
                  <c:v>68</c:v>
                </c:pt>
                <c:pt idx="45">
                  <c:v>90</c:v>
                </c:pt>
                <c:pt idx="46">
                  <c:v>116</c:v>
                </c:pt>
                <c:pt idx="47">
                  <c:v>116</c:v>
                </c:pt>
                <c:pt idx="48">
                  <c:v>118</c:v>
                </c:pt>
                <c:pt idx="49">
                  <c:v>98.5</c:v>
                </c:pt>
              </c:numCache>
            </c:numRef>
          </c:xVal>
          <c:yVal>
            <c:numRef>
              <c:f>'Combined Data'!$F$13:$F$62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1.15</c:v>
                </c:pt>
                <c:pt idx="3">
                  <c:v>0</c:v>
                </c:pt>
                <c:pt idx="4">
                  <c:v>15.276000000000002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4.5595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3.85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2.8875</c:v>
                </c:pt>
                <c:pt idx="45">
                  <c:v>1.9500000000000002</c:v>
                </c:pt>
                <c:pt idx="46">
                  <c:v>0</c:v>
                </c:pt>
                <c:pt idx="47">
                  <c:v>9.7</c:v>
                </c:pt>
                <c:pt idx="48">
                  <c:v>2.11</c:v>
                </c:pt>
                <c:pt idx="4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All spp.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trendline>
            <c:spPr>
              <a:ln w="25400">
                <a:solidFill>
                  <a:srgbClr val="800000"/>
                </a:solidFill>
                <a:prstDash val="dash"/>
              </a:ln>
            </c:spPr>
            <c:trendlineType val="poly"/>
            <c:order val="6"/>
            <c:dispEq val="0"/>
            <c:dispRSqr val="0"/>
          </c:trendline>
          <c:xVal>
            <c:numRef>
              <c:f>'Combined Data'!$B$13:$B$62</c:f>
              <c:numCache>
                <c:ptCount val="50"/>
                <c:pt idx="0">
                  <c:v>114.5</c:v>
                </c:pt>
                <c:pt idx="1">
                  <c:v>104.5</c:v>
                </c:pt>
                <c:pt idx="2">
                  <c:v>96</c:v>
                </c:pt>
                <c:pt idx="3">
                  <c:v>108</c:v>
                </c:pt>
                <c:pt idx="4">
                  <c:v>83</c:v>
                </c:pt>
                <c:pt idx="5">
                  <c:v>93</c:v>
                </c:pt>
                <c:pt idx="6">
                  <c:v>106.5</c:v>
                </c:pt>
                <c:pt idx="7">
                  <c:v>97</c:v>
                </c:pt>
                <c:pt idx="8">
                  <c:v>70</c:v>
                </c:pt>
                <c:pt idx="9">
                  <c:v>82.5</c:v>
                </c:pt>
                <c:pt idx="10">
                  <c:v>75</c:v>
                </c:pt>
                <c:pt idx="11">
                  <c:v>134.5</c:v>
                </c:pt>
                <c:pt idx="12">
                  <c:v>147.5</c:v>
                </c:pt>
                <c:pt idx="13">
                  <c:v>141.5</c:v>
                </c:pt>
                <c:pt idx="14">
                  <c:v>145</c:v>
                </c:pt>
                <c:pt idx="15">
                  <c:v>132.5</c:v>
                </c:pt>
                <c:pt idx="16">
                  <c:v>137.5</c:v>
                </c:pt>
                <c:pt idx="17">
                  <c:v>147.5</c:v>
                </c:pt>
                <c:pt idx="18">
                  <c:v>146</c:v>
                </c:pt>
                <c:pt idx="19">
                  <c:v>151</c:v>
                </c:pt>
                <c:pt idx="20">
                  <c:v>154.5</c:v>
                </c:pt>
                <c:pt idx="21">
                  <c:v>155.5</c:v>
                </c:pt>
                <c:pt idx="22">
                  <c:v>156</c:v>
                </c:pt>
                <c:pt idx="23">
                  <c:v>160</c:v>
                </c:pt>
                <c:pt idx="24">
                  <c:v>160</c:v>
                </c:pt>
                <c:pt idx="25">
                  <c:v>164</c:v>
                </c:pt>
                <c:pt idx="26">
                  <c:v>155.5</c:v>
                </c:pt>
                <c:pt idx="27">
                  <c:v>138.5</c:v>
                </c:pt>
                <c:pt idx="28">
                  <c:v>121.5</c:v>
                </c:pt>
                <c:pt idx="29">
                  <c:v>109</c:v>
                </c:pt>
                <c:pt idx="30">
                  <c:v>95</c:v>
                </c:pt>
                <c:pt idx="31">
                  <c:v>84.5</c:v>
                </c:pt>
                <c:pt idx="32">
                  <c:v>77.5</c:v>
                </c:pt>
                <c:pt idx="33">
                  <c:v>78</c:v>
                </c:pt>
                <c:pt idx="34">
                  <c:v>73.5</c:v>
                </c:pt>
                <c:pt idx="35">
                  <c:v>75</c:v>
                </c:pt>
                <c:pt idx="36">
                  <c:v>72.5</c:v>
                </c:pt>
                <c:pt idx="37">
                  <c:v>71.5</c:v>
                </c:pt>
                <c:pt idx="38">
                  <c:v>70.5</c:v>
                </c:pt>
                <c:pt idx="39">
                  <c:v>69</c:v>
                </c:pt>
                <c:pt idx="40">
                  <c:v>68</c:v>
                </c:pt>
                <c:pt idx="41">
                  <c:v>75.5</c:v>
                </c:pt>
                <c:pt idx="42">
                  <c:v>77.5</c:v>
                </c:pt>
                <c:pt idx="43">
                  <c:v>74.5</c:v>
                </c:pt>
                <c:pt idx="44">
                  <c:v>68</c:v>
                </c:pt>
                <c:pt idx="45">
                  <c:v>90</c:v>
                </c:pt>
                <c:pt idx="46">
                  <c:v>116</c:v>
                </c:pt>
                <c:pt idx="47">
                  <c:v>116</c:v>
                </c:pt>
                <c:pt idx="48">
                  <c:v>118</c:v>
                </c:pt>
                <c:pt idx="49">
                  <c:v>98.5</c:v>
                </c:pt>
              </c:numCache>
            </c:numRef>
          </c:xVal>
          <c:yVal>
            <c:numRef>
              <c:f>'Combined Data'!$L$13:$L$62</c:f>
              <c:numCache>
                <c:ptCount val="50"/>
                <c:pt idx="0">
                  <c:v>17.75</c:v>
                </c:pt>
                <c:pt idx="1">
                  <c:v>0</c:v>
                </c:pt>
                <c:pt idx="2">
                  <c:v>1.15</c:v>
                </c:pt>
                <c:pt idx="3">
                  <c:v>0</c:v>
                </c:pt>
                <c:pt idx="4">
                  <c:v>15.276000000000002</c:v>
                </c:pt>
                <c:pt idx="5">
                  <c:v>0</c:v>
                </c:pt>
                <c:pt idx="6">
                  <c:v>0</c:v>
                </c:pt>
                <c:pt idx="7">
                  <c:v>17.96</c:v>
                </c:pt>
                <c:pt idx="8">
                  <c:v>2.85</c:v>
                </c:pt>
                <c:pt idx="9">
                  <c:v>6.5095</c:v>
                </c:pt>
                <c:pt idx="10">
                  <c:v>0</c:v>
                </c:pt>
                <c:pt idx="11">
                  <c:v>0</c:v>
                </c:pt>
                <c:pt idx="12">
                  <c:v>2.9</c:v>
                </c:pt>
                <c:pt idx="13">
                  <c:v>2.1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5.075</c:v>
                </c:pt>
                <c:pt idx="18">
                  <c:v>2.75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3.85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2.8875</c:v>
                </c:pt>
                <c:pt idx="45">
                  <c:v>3.95</c:v>
                </c:pt>
                <c:pt idx="46">
                  <c:v>3.9</c:v>
                </c:pt>
                <c:pt idx="47">
                  <c:v>14.446</c:v>
                </c:pt>
                <c:pt idx="48">
                  <c:v>2.11</c:v>
                </c:pt>
                <c:pt idx="49">
                  <c:v>0</c:v>
                </c:pt>
              </c:numCache>
            </c:numRef>
          </c:yVal>
          <c:smooth val="0"/>
        </c:ser>
        <c:axId val="29252557"/>
        <c:axId val="61946422"/>
      </c:scatterChart>
      <c:valAx>
        <c:axId val="29252557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Snow Z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946422"/>
        <c:crosses val="autoZero"/>
        <c:crossBetween val="midCat"/>
        <c:dispUnits/>
      </c:valAx>
      <c:valAx>
        <c:axId val="61946422"/>
        <c:scaling>
          <c:orientation val="minMax"/>
          <c:min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Average Tree 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252557"/>
        <c:crosses val="autoZero"/>
        <c:crossBetween val="midCat"/>
        <c:dispUnits/>
        <c:majorUnit val="5"/>
      </c:valAx>
      <c:spPr>
        <a:solidFill>
          <a:srgbClr val="C0C0C0"/>
        </a:solidFill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2725"/>
          <c:y val="0.22175"/>
          <c:w val="0.258"/>
          <c:h val="0.1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Tree Diameter vs. Snow Z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DBH as measured from snow surface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185"/>
          <c:w val="0.8575"/>
          <c:h val="0.81475"/>
        </c:manualLayout>
      </c:layout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'Combined Data'!$D$13:$D$62</c:f>
                <c:numCache>
                  <c:ptCount val="50"/>
                  <c:pt idx="0">
                    <c:v>21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1.16</c:v>
                  </c:pt>
                  <c:pt idx="8">
                    <c:v>2.6999999999999997</c:v>
                  </c:pt>
                  <c:pt idx="9">
                    <c:v>3.6</c:v>
                  </c:pt>
                  <c:pt idx="10">
                    <c:v>0</c:v>
                  </c:pt>
                  <c:pt idx="11">
                    <c:v>0</c:v>
                  </c:pt>
                  <c:pt idx="12">
                    <c:v>1.5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2</c:v>
                  </c:pt>
                  <c:pt idx="18">
                    <c:v>1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0.625</c:v>
                  </c:pt>
                  <c:pt idx="46">
                    <c:v>4.8</c:v>
                  </c:pt>
                  <c:pt idx="47">
                    <c:v>0</c:v>
                  </c:pt>
                  <c:pt idx="48">
                    <c:v>0</c:v>
                  </c:pt>
                  <c:pt idx="49">
                    <c:v>0</c:v>
                  </c:pt>
                </c:numCache>
              </c:numRef>
            </c:minus>
            <c:noEndCap val="1"/>
          </c:errBars>
          <c:xVal>
            <c:numRef>
              <c:f>'Combined Data'!$B$13:$B$62</c:f>
              <c:numCache>
                <c:ptCount val="50"/>
                <c:pt idx="0">
                  <c:v>114.5</c:v>
                </c:pt>
                <c:pt idx="1">
                  <c:v>104.5</c:v>
                </c:pt>
                <c:pt idx="2">
                  <c:v>96</c:v>
                </c:pt>
                <c:pt idx="3">
                  <c:v>108</c:v>
                </c:pt>
                <c:pt idx="4">
                  <c:v>83</c:v>
                </c:pt>
                <c:pt idx="5">
                  <c:v>93</c:v>
                </c:pt>
                <c:pt idx="6">
                  <c:v>106.5</c:v>
                </c:pt>
                <c:pt idx="7">
                  <c:v>97</c:v>
                </c:pt>
                <c:pt idx="8">
                  <c:v>70</c:v>
                </c:pt>
                <c:pt idx="9">
                  <c:v>82.5</c:v>
                </c:pt>
                <c:pt idx="10">
                  <c:v>75</c:v>
                </c:pt>
                <c:pt idx="11">
                  <c:v>134.5</c:v>
                </c:pt>
                <c:pt idx="12">
                  <c:v>147.5</c:v>
                </c:pt>
                <c:pt idx="13">
                  <c:v>141.5</c:v>
                </c:pt>
                <c:pt idx="14">
                  <c:v>145</c:v>
                </c:pt>
                <c:pt idx="15">
                  <c:v>132.5</c:v>
                </c:pt>
                <c:pt idx="16">
                  <c:v>137.5</c:v>
                </c:pt>
                <c:pt idx="17">
                  <c:v>147.5</c:v>
                </c:pt>
                <c:pt idx="18">
                  <c:v>146</c:v>
                </c:pt>
                <c:pt idx="19">
                  <c:v>151</c:v>
                </c:pt>
                <c:pt idx="20">
                  <c:v>154.5</c:v>
                </c:pt>
                <c:pt idx="21">
                  <c:v>155.5</c:v>
                </c:pt>
                <c:pt idx="22">
                  <c:v>156</c:v>
                </c:pt>
                <c:pt idx="23">
                  <c:v>160</c:v>
                </c:pt>
                <c:pt idx="24">
                  <c:v>160</c:v>
                </c:pt>
                <c:pt idx="25">
                  <c:v>164</c:v>
                </c:pt>
                <c:pt idx="26">
                  <c:v>155.5</c:v>
                </c:pt>
                <c:pt idx="27">
                  <c:v>138.5</c:v>
                </c:pt>
                <c:pt idx="28">
                  <c:v>121.5</c:v>
                </c:pt>
                <c:pt idx="29">
                  <c:v>109</c:v>
                </c:pt>
                <c:pt idx="30">
                  <c:v>95</c:v>
                </c:pt>
                <c:pt idx="31">
                  <c:v>84.5</c:v>
                </c:pt>
                <c:pt idx="32">
                  <c:v>77.5</c:v>
                </c:pt>
                <c:pt idx="33">
                  <c:v>78</c:v>
                </c:pt>
                <c:pt idx="34">
                  <c:v>73.5</c:v>
                </c:pt>
                <c:pt idx="35">
                  <c:v>75</c:v>
                </c:pt>
                <c:pt idx="36">
                  <c:v>72.5</c:v>
                </c:pt>
                <c:pt idx="37">
                  <c:v>71.5</c:v>
                </c:pt>
                <c:pt idx="38">
                  <c:v>70.5</c:v>
                </c:pt>
                <c:pt idx="39">
                  <c:v>69</c:v>
                </c:pt>
                <c:pt idx="40">
                  <c:v>68</c:v>
                </c:pt>
                <c:pt idx="41">
                  <c:v>75.5</c:v>
                </c:pt>
                <c:pt idx="42">
                  <c:v>77.5</c:v>
                </c:pt>
                <c:pt idx="43">
                  <c:v>74.5</c:v>
                </c:pt>
                <c:pt idx="44">
                  <c:v>68</c:v>
                </c:pt>
                <c:pt idx="45">
                  <c:v>90</c:v>
                </c:pt>
                <c:pt idx="46">
                  <c:v>116</c:v>
                </c:pt>
                <c:pt idx="47">
                  <c:v>116</c:v>
                </c:pt>
                <c:pt idx="48">
                  <c:v>118</c:v>
                </c:pt>
                <c:pt idx="49">
                  <c:v>98.5</c:v>
                </c:pt>
              </c:numCache>
            </c:numRef>
          </c:xVal>
          <c:yVal>
            <c:numRef>
              <c:f>'Combined Data'!$D$13:$D$62</c:f>
              <c:numCache>
                <c:ptCount val="50"/>
                <c:pt idx="0">
                  <c:v>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1.16</c:v>
                </c:pt>
                <c:pt idx="8">
                  <c:v>2.6999999999999997</c:v>
                </c:pt>
                <c:pt idx="9">
                  <c:v>3.6</c:v>
                </c:pt>
                <c:pt idx="10">
                  <c:v>0</c:v>
                </c:pt>
                <c:pt idx="11">
                  <c:v>0</c:v>
                </c:pt>
                <c:pt idx="12">
                  <c:v>1.5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0.625</c:v>
                </c:pt>
                <c:pt idx="46">
                  <c:v>4.8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Fir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'Combined Data'!$G$13:$G$62</c:f>
                <c:numCache>
                  <c:ptCount val="50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26.5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5.875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9.5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11.125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0.75</c:v>
                  </c:pt>
                  <c:pt idx="45">
                    <c:v>2</c:v>
                  </c:pt>
                  <c:pt idx="46">
                    <c:v>0</c:v>
                  </c:pt>
                  <c:pt idx="47">
                    <c:v>0</c:v>
                  </c:pt>
                  <c:pt idx="48">
                    <c:v>2</c:v>
                  </c:pt>
                  <c:pt idx="49">
                    <c:v>0</c:v>
                  </c:pt>
                </c:numCache>
              </c:numRef>
            </c:minus>
            <c:noEndCap val="0"/>
          </c:errBars>
          <c:xVal>
            <c:numRef>
              <c:f>'Combined Data'!$B$13:$B$62</c:f>
              <c:numCache>
                <c:ptCount val="50"/>
                <c:pt idx="0">
                  <c:v>114.5</c:v>
                </c:pt>
                <c:pt idx="1">
                  <c:v>104.5</c:v>
                </c:pt>
                <c:pt idx="2">
                  <c:v>96</c:v>
                </c:pt>
                <c:pt idx="3">
                  <c:v>108</c:v>
                </c:pt>
                <c:pt idx="4">
                  <c:v>83</c:v>
                </c:pt>
                <c:pt idx="5">
                  <c:v>93</c:v>
                </c:pt>
                <c:pt idx="6">
                  <c:v>106.5</c:v>
                </c:pt>
                <c:pt idx="7">
                  <c:v>97</c:v>
                </c:pt>
                <c:pt idx="8">
                  <c:v>70</c:v>
                </c:pt>
                <c:pt idx="9">
                  <c:v>82.5</c:v>
                </c:pt>
                <c:pt idx="10">
                  <c:v>75</c:v>
                </c:pt>
                <c:pt idx="11">
                  <c:v>134.5</c:v>
                </c:pt>
                <c:pt idx="12">
                  <c:v>147.5</c:v>
                </c:pt>
                <c:pt idx="13">
                  <c:v>141.5</c:v>
                </c:pt>
                <c:pt idx="14">
                  <c:v>145</c:v>
                </c:pt>
                <c:pt idx="15">
                  <c:v>132.5</c:v>
                </c:pt>
                <c:pt idx="16">
                  <c:v>137.5</c:v>
                </c:pt>
                <c:pt idx="17">
                  <c:v>147.5</c:v>
                </c:pt>
                <c:pt idx="18">
                  <c:v>146</c:v>
                </c:pt>
                <c:pt idx="19">
                  <c:v>151</c:v>
                </c:pt>
                <c:pt idx="20">
                  <c:v>154.5</c:v>
                </c:pt>
                <c:pt idx="21">
                  <c:v>155.5</c:v>
                </c:pt>
                <c:pt idx="22">
                  <c:v>156</c:v>
                </c:pt>
                <c:pt idx="23">
                  <c:v>160</c:v>
                </c:pt>
                <c:pt idx="24">
                  <c:v>160</c:v>
                </c:pt>
                <c:pt idx="25">
                  <c:v>164</c:v>
                </c:pt>
                <c:pt idx="26">
                  <c:v>155.5</c:v>
                </c:pt>
                <c:pt idx="27">
                  <c:v>138.5</c:v>
                </c:pt>
                <c:pt idx="28">
                  <c:v>121.5</c:v>
                </c:pt>
                <c:pt idx="29">
                  <c:v>109</c:v>
                </c:pt>
                <c:pt idx="30">
                  <c:v>95</c:v>
                </c:pt>
                <c:pt idx="31">
                  <c:v>84.5</c:v>
                </c:pt>
                <c:pt idx="32">
                  <c:v>77.5</c:v>
                </c:pt>
                <c:pt idx="33">
                  <c:v>78</c:v>
                </c:pt>
                <c:pt idx="34">
                  <c:v>73.5</c:v>
                </c:pt>
                <c:pt idx="35">
                  <c:v>75</c:v>
                </c:pt>
                <c:pt idx="36">
                  <c:v>72.5</c:v>
                </c:pt>
                <c:pt idx="37">
                  <c:v>71.5</c:v>
                </c:pt>
                <c:pt idx="38">
                  <c:v>70.5</c:v>
                </c:pt>
                <c:pt idx="39">
                  <c:v>69</c:v>
                </c:pt>
                <c:pt idx="40">
                  <c:v>68</c:v>
                </c:pt>
                <c:pt idx="41">
                  <c:v>75.5</c:v>
                </c:pt>
                <c:pt idx="42">
                  <c:v>77.5</c:v>
                </c:pt>
                <c:pt idx="43">
                  <c:v>74.5</c:v>
                </c:pt>
                <c:pt idx="44">
                  <c:v>68</c:v>
                </c:pt>
                <c:pt idx="45">
                  <c:v>90</c:v>
                </c:pt>
                <c:pt idx="46">
                  <c:v>116</c:v>
                </c:pt>
                <c:pt idx="47">
                  <c:v>116</c:v>
                </c:pt>
                <c:pt idx="48">
                  <c:v>118</c:v>
                </c:pt>
                <c:pt idx="49">
                  <c:v>98.5</c:v>
                </c:pt>
              </c:numCache>
            </c:numRef>
          </c:xVal>
          <c:yVal>
            <c:numRef>
              <c:f>'Combined Data'!$G$13:$G$62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26.5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5.875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9.5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11.125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0.75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All spp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'Combined Data'!$B$13:$B$62</c:f>
              <c:numCache>
                <c:ptCount val="50"/>
                <c:pt idx="0">
                  <c:v>114.5</c:v>
                </c:pt>
                <c:pt idx="1">
                  <c:v>104.5</c:v>
                </c:pt>
                <c:pt idx="2">
                  <c:v>96</c:v>
                </c:pt>
                <c:pt idx="3">
                  <c:v>108</c:v>
                </c:pt>
                <c:pt idx="4">
                  <c:v>83</c:v>
                </c:pt>
                <c:pt idx="5">
                  <c:v>93</c:v>
                </c:pt>
                <c:pt idx="6">
                  <c:v>106.5</c:v>
                </c:pt>
                <c:pt idx="7">
                  <c:v>97</c:v>
                </c:pt>
                <c:pt idx="8">
                  <c:v>70</c:v>
                </c:pt>
                <c:pt idx="9">
                  <c:v>82.5</c:v>
                </c:pt>
                <c:pt idx="10">
                  <c:v>75</c:v>
                </c:pt>
                <c:pt idx="11">
                  <c:v>134.5</c:v>
                </c:pt>
                <c:pt idx="12">
                  <c:v>147.5</c:v>
                </c:pt>
                <c:pt idx="13">
                  <c:v>141.5</c:v>
                </c:pt>
                <c:pt idx="14">
                  <c:v>145</c:v>
                </c:pt>
                <c:pt idx="15">
                  <c:v>132.5</c:v>
                </c:pt>
                <c:pt idx="16">
                  <c:v>137.5</c:v>
                </c:pt>
                <c:pt idx="17">
                  <c:v>147.5</c:v>
                </c:pt>
                <c:pt idx="18">
                  <c:v>146</c:v>
                </c:pt>
                <c:pt idx="19">
                  <c:v>151</c:v>
                </c:pt>
                <c:pt idx="20">
                  <c:v>154.5</c:v>
                </c:pt>
                <c:pt idx="21">
                  <c:v>155.5</c:v>
                </c:pt>
                <c:pt idx="22">
                  <c:v>156</c:v>
                </c:pt>
                <c:pt idx="23">
                  <c:v>160</c:v>
                </c:pt>
                <c:pt idx="24">
                  <c:v>160</c:v>
                </c:pt>
                <c:pt idx="25">
                  <c:v>164</c:v>
                </c:pt>
                <c:pt idx="26">
                  <c:v>155.5</c:v>
                </c:pt>
                <c:pt idx="27">
                  <c:v>138.5</c:v>
                </c:pt>
                <c:pt idx="28">
                  <c:v>121.5</c:v>
                </c:pt>
                <c:pt idx="29">
                  <c:v>109</c:v>
                </c:pt>
                <c:pt idx="30">
                  <c:v>95</c:v>
                </c:pt>
                <c:pt idx="31">
                  <c:v>84.5</c:v>
                </c:pt>
                <c:pt idx="32">
                  <c:v>77.5</c:v>
                </c:pt>
                <c:pt idx="33">
                  <c:v>78</c:v>
                </c:pt>
                <c:pt idx="34">
                  <c:v>73.5</c:v>
                </c:pt>
                <c:pt idx="35">
                  <c:v>75</c:v>
                </c:pt>
                <c:pt idx="36">
                  <c:v>72.5</c:v>
                </c:pt>
                <c:pt idx="37">
                  <c:v>71.5</c:v>
                </c:pt>
                <c:pt idx="38">
                  <c:v>70.5</c:v>
                </c:pt>
                <c:pt idx="39">
                  <c:v>69</c:v>
                </c:pt>
                <c:pt idx="40">
                  <c:v>68</c:v>
                </c:pt>
                <c:pt idx="41">
                  <c:v>75.5</c:v>
                </c:pt>
                <c:pt idx="42">
                  <c:v>77.5</c:v>
                </c:pt>
                <c:pt idx="43">
                  <c:v>74.5</c:v>
                </c:pt>
                <c:pt idx="44">
                  <c:v>68</c:v>
                </c:pt>
                <c:pt idx="45">
                  <c:v>90</c:v>
                </c:pt>
                <c:pt idx="46">
                  <c:v>116</c:v>
                </c:pt>
                <c:pt idx="47">
                  <c:v>116</c:v>
                </c:pt>
                <c:pt idx="48">
                  <c:v>118</c:v>
                </c:pt>
                <c:pt idx="49">
                  <c:v>98.5</c:v>
                </c:pt>
              </c:numCache>
            </c:numRef>
          </c:xVal>
          <c:yVal>
            <c:numRef>
              <c:f>'Combined Data'!$M$13:$M$62</c:f>
              <c:numCache>
                <c:ptCount val="50"/>
                <c:pt idx="0">
                  <c:v>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26.5</c:v>
                </c:pt>
                <c:pt idx="5">
                  <c:v>0</c:v>
                </c:pt>
                <c:pt idx="6">
                  <c:v>0</c:v>
                </c:pt>
                <c:pt idx="7">
                  <c:v>1.16</c:v>
                </c:pt>
                <c:pt idx="8">
                  <c:v>2.6999999999999997</c:v>
                </c:pt>
                <c:pt idx="9">
                  <c:v>9.475</c:v>
                </c:pt>
                <c:pt idx="10">
                  <c:v>0</c:v>
                </c:pt>
                <c:pt idx="11">
                  <c:v>0</c:v>
                </c:pt>
                <c:pt idx="12">
                  <c:v>1.5</c:v>
                </c:pt>
                <c:pt idx="13">
                  <c:v>9.5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11.125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0.75</c:v>
                </c:pt>
                <c:pt idx="45">
                  <c:v>2.625</c:v>
                </c:pt>
                <c:pt idx="46">
                  <c:v>4.8</c:v>
                </c:pt>
                <c:pt idx="47">
                  <c:v>14.1</c:v>
                </c:pt>
                <c:pt idx="48">
                  <c:v>2</c:v>
                </c:pt>
                <c:pt idx="49">
                  <c:v>0</c:v>
                </c:pt>
              </c:numCache>
            </c:numRef>
          </c:yVal>
          <c:smooth val="0"/>
        </c:ser>
        <c:axId val="20646887"/>
        <c:axId val="51604256"/>
      </c:scatterChart>
      <c:valAx>
        <c:axId val="20646887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Snow Z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50" b="1" i="0" u="none" baseline="0">
                <a:latin typeface="Arial"/>
                <a:ea typeface="Arial"/>
                <a:cs typeface="Arial"/>
              </a:defRPr>
            </a:pPr>
          </a:p>
        </c:txPr>
        <c:crossAx val="51604256"/>
        <c:crossesAt val="0.2"/>
        <c:crossBetween val="midCat"/>
        <c:dispUnits/>
      </c:valAx>
      <c:valAx>
        <c:axId val="51604256"/>
        <c:scaling>
          <c:orientation val="minMax"/>
          <c:max val="60.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Average DBH (cm)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50" b="1" i="0" u="none" baseline="0">
                <a:latin typeface="Arial"/>
                <a:ea typeface="Arial"/>
                <a:cs typeface="Arial"/>
              </a:defRPr>
            </a:pPr>
          </a:p>
        </c:txPr>
        <c:crossAx val="20646887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13075"/>
          <c:y val="0.251"/>
          <c:w val="0.1185"/>
          <c:h val="0.0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Number Trees vs. Snow 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185"/>
          <c:w val="0.847"/>
          <c:h val="0.81675"/>
        </c:manualLayout>
      </c:layout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'Combined Data'!$B$13:$B$62</c:f>
              <c:numCache>
                <c:ptCount val="50"/>
                <c:pt idx="0">
                  <c:v>114.5</c:v>
                </c:pt>
                <c:pt idx="1">
                  <c:v>104.5</c:v>
                </c:pt>
                <c:pt idx="2">
                  <c:v>96</c:v>
                </c:pt>
                <c:pt idx="3">
                  <c:v>108</c:v>
                </c:pt>
                <c:pt idx="4">
                  <c:v>83</c:v>
                </c:pt>
                <c:pt idx="5">
                  <c:v>93</c:v>
                </c:pt>
                <c:pt idx="6">
                  <c:v>106.5</c:v>
                </c:pt>
                <c:pt idx="7">
                  <c:v>97</c:v>
                </c:pt>
                <c:pt idx="8">
                  <c:v>70</c:v>
                </c:pt>
                <c:pt idx="9">
                  <c:v>82.5</c:v>
                </c:pt>
                <c:pt idx="10">
                  <c:v>75</c:v>
                </c:pt>
                <c:pt idx="11">
                  <c:v>134.5</c:v>
                </c:pt>
                <c:pt idx="12">
                  <c:v>147.5</c:v>
                </c:pt>
                <c:pt idx="13">
                  <c:v>141.5</c:v>
                </c:pt>
                <c:pt idx="14">
                  <c:v>145</c:v>
                </c:pt>
                <c:pt idx="15">
                  <c:v>132.5</c:v>
                </c:pt>
                <c:pt idx="16">
                  <c:v>137.5</c:v>
                </c:pt>
                <c:pt idx="17">
                  <c:v>147.5</c:v>
                </c:pt>
                <c:pt idx="18">
                  <c:v>146</c:v>
                </c:pt>
                <c:pt idx="19">
                  <c:v>151</c:v>
                </c:pt>
                <c:pt idx="20">
                  <c:v>154.5</c:v>
                </c:pt>
                <c:pt idx="21">
                  <c:v>155.5</c:v>
                </c:pt>
                <c:pt idx="22">
                  <c:v>156</c:v>
                </c:pt>
                <c:pt idx="23">
                  <c:v>160</c:v>
                </c:pt>
                <c:pt idx="24">
                  <c:v>160</c:v>
                </c:pt>
                <c:pt idx="25">
                  <c:v>164</c:v>
                </c:pt>
                <c:pt idx="26">
                  <c:v>155.5</c:v>
                </c:pt>
                <c:pt idx="27">
                  <c:v>138.5</c:v>
                </c:pt>
                <c:pt idx="28">
                  <c:v>121.5</c:v>
                </c:pt>
                <c:pt idx="29">
                  <c:v>109</c:v>
                </c:pt>
                <c:pt idx="30">
                  <c:v>95</c:v>
                </c:pt>
                <c:pt idx="31">
                  <c:v>84.5</c:v>
                </c:pt>
                <c:pt idx="32">
                  <c:v>77.5</c:v>
                </c:pt>
                <c:pt idx="33">
                  <c:v>78</c:v>
                </c:pt>
                <c:pt idx="34">
                  <c:v>73.5</c:v>
                </c:pt>
                <c:pt idx="35">
                  <c:v>75</c:v>
                </c:pt>
                <c:pt idx="36">
                  <c:v>72.5</c:v>
                </c:pt>
                <c:pt idx="37">
                  <c:v>71.5</c:v>
                </c:pt>
                <c:pt idx="38">
                  <c:v>70.5</c:v>
                </c:pt>
                <c:pt idx="39">
                  <c:v>69</c:v>
                </c:pt>
                <c:pt idx="40">
                  <c:v>68</c:v>
                </c:pt>
                <c:pt idx="41">
                  <c:v>75.5</c:v>
                </c:pt>
                <c:pt idx="42">
                  <c:v>77.5</c:v>
                </c:pt>
                <c:pt idx="43">
                  <c:v>74.5</c:v>
                </c:pt>
                <c:pt idx="44">
                  <c:v>68</c:v>
                </c:pt>
                <c:pt idx="45">
                  <c:v>90</c:v>
                </c:pt>
                <c:pt idx="46">
                  <c:v>116</c:v>
                </c:pt>
                <c:pt idx="47">
                  <c:v>116</c:v>
                </c:pt>
                <c:pt idx="48">
                  <c:v>118</c:v>
                </c:pt>
                <c:pt idx="49">
                  <c:v>98.5</c:v>
                </c:pt>
              </c:numCache>
            </c:numRef>
          </c:xVal>
          <c:yVal>
            <c:numRef>
              <c:f>'Combined Data'!$E$13:$E$62</c:f>
              <c:numCache>
                <c:ptCount val="5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Fir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'Combined Data'!$B$13:$B$62</c:f>
              <c:numCache>
                <c:ptCount val="50"/>
                <c:pt idx="0">
                  <c:v>114.5</c:v>
                </c:pt>
                <c:pt idx="1">
                  <c:v>104.5</c:v>
                </c:pt>
                <c:pt idx="2">
                  <c:v>96</c:v>
                </c:pt>
                <c:pt idx="3">
                  <c:v>108</c:v>
                </c:pt>
                <c:pt idx="4">
                  <c:v>83</c:v>
                </c:pt>
                <c:pt idx="5">
                  <c:v>93</c:v>
                </c:pt>
                <c:pt idx="6">
                  <c:v>106.5</c:v>
                </c:pt>
                <c:pt idx="7">
                  <c:v>97</c:v>
                </c:pt>
                <c:pt idx="8">
                  <c:v>70</c:v>
                </c:pt>
                <c:pt idx="9">
                  <c:v>82.5</c:v>
                </c:pt>
                <c:pt idx="10">
                  <c:v>75</c:v>
                </c:pt>
                <c:pt idx="11">
                  <c:v>134.5</c:v>
                </c:pt>
                <c:pt idx="12">
                  <c:v>147.5</c:v>
                </c:pt>
                <c:pt idx="13">
                  <c:v>141.5</c:v>
                </c:pt>
                <c:pt idx="14">
                  <c:v>145</c:v>
                </c:pt>
                <c:pt idx="15">
                  <c:v>132.5</c:v>
                </c:pt>
                <c:pt idx="16">
                  <c:v>137.5</c:v>
                </c:pt>
                <c:pt idx="17">
                  <c:v>147.5</c:v>
                </c:pt>
                <c:pt idx="18">
                  <c:v>146</c:v>
                </c:pt>
                <c:pt idx="19">
                  <c:v>151</c:v>
                </c:pt>
                <c:pt idx="20">
                  <c:v>154.5</c:v>
                </c:pt>
                <c:pt idx="21">
                  <c:v>155.5</c:v>
                </c:pt>
                <c:pt idx="22">
                  <c:v>156</c:v>
                </c:pt>
                <c:pt idx="23">
                  <c:v>160</c:v>
                </c:pt>
                <c:pt idx="24">
                  <c:v>160</c:v>
                </c:pt>
                <c:pt idx="25">
                  <c:v>164</c:v>
                </c:pt>
                <c:pt idx="26">
                  <c:v>155.5</c:v>
                </c:pt>
                <c:pt idx="27">
                  <c:v>138.5</c:v>
                </c:pt>
                <c:pt idx="28">
                  <c:v>121.5</c:v>
                </c:pt>
                <c:pt idx="29">
                  <c:v>109</c:v>
                </c:pt>
                <c:pt idx="30">
                  <c:v>95</c:v>
                </c:pt>
                <c:pt idx="31">
                  <c:v>84.5</c:v>
                </c:pt>
                <c:pt idx="32">
                  <c:v>77.5</c:v>
                </c:pt>
                <c:pt idx="33">
                  <c:v>78</c:v>
                </c:pt>
                <c:pt idx="34">
                  <c:v>73.5</c:v>
                </c:pt>
                <c:pt idx="35">
                  <c:v>75</c:v>
                </c:pt>
                <c:pt idx="36">
                  <c:v>72.5</c:v>
                </c:pt>
                <c:pt idx="37">
                  <c:v>71.5</c:v>
                </c:pt>
                <c:pt idx="38">
                  <c:v>70.5</c:v>
                </c:pt>
                <c:pt idx="39">
                  <c:v>69</c:v>
                </c:pt>
                <c:pt idx="40">
                  <c:v>68</c:v>
                </c:pt>
                <c:pt idx="41">
                  <c:v>75.5</c:v>
                </c:pt>
                <c:pt idx="42">
                  <c:v>77.5</c:v>
                </c:pt>
                <c:pt idx="43">
                  <c:v>74.5</c:v>
                </c:pt>
                <c:pt idx="44">
                  <c:v>68</c:v>
                </c:pt>
                <c:pt idx="45">
                  <c:v>90</c:v>
                </c:pt>
                <c:pt idx="46">
                  <c:v>116</c:v>
                </c:pt>
                <c:pt idx="47">
                  <c:v>116</c:v>
                </c:pt>
                <c:pt idx="48">
                  <c:v>118</c:v>
                </c:pt>
                <c:pt idx="49">
                  <c:v>98.5</c:v>
                </c:pt>
              </c:numCache>
            </c:numRef>
          </c:xVal>
          <c:yVal>
            <c:numRef>
              <c:f>'Combined Data'!$H$13:$H$62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All spp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993300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'Combined Data'!$N$13:$N$62</c:f>
                <c:numCache>
                  <c:ptCount val="50"/>
                  <c:pt idx="0">
                    <c:v>1</c:v>
                  </c:pt>
                  <c:pt idx="1">
                    <c:v>0</c:v>
                  </c:pt>
                  <c:pt idx="2">
                    <c:v>1</c:v>
                  </c:pt>
                  <c:pt idx="3">
                    <c:v>0</c:v>
                  </c:pt>
                  <c:pt idx="4">
                    <c:v>1</c:v>
                  </c:pt>
                  <c:pt idx="5">
                    <c:v>0</c:v>
                  </c:pt>
                  <c:pt idx="6">
                    <c:v>0</c:v>
                  </c:pt>
                  <c:pt idx="7">
                    <c:v>1</c:v>
                  </c:pt>
                  <c:pt idx="8">
                    <c:v>2</c:v>
                  </c:pt>
                  <c:pt idx="9">
                    <c:v>3</c:v>
                  </c:pt>
                  <c:pt idx="10">
                    <c:v>0</c:v>
                  </c:pt>
                  <c:pt idx="11">
                    <c:v>0</c:v>
                  </c:pt>
                  <c:pt idx="12">
                    <c:v>1</c:v>
                  </c:pt>
                  <c:pt idx="13">
                    <c:v>1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3</c:v>
                  </c:pt>
                  <c:pt idx="18">
                    <c:v>1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2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2</c:v>
                  </c:pt>
                  <c:pt idx="45">
                    <c:v>4</c:v>
                  </c:pt>
                  <c:pt idx="46">
                    <c:v>1</c:v>
                  </c:pt>
                  <c:pt idx="47">
                    <c:v>2</c:v>
                  </c:pt>
                  <c:pt idx="48">
                    <c:v>1</c:v>
                  </c:pt>
                  <c:pt idx="49">
                    <c:v>0</c:v>
                  </c:pt>
                </c:numCache>
              </c:numRef>
            </c:minus>
            <c:noEndCap val="1"/>
          </c:errBars>
          <c:xVal>
            <c:numRef>
              <c:f>'Combined Data'!$B$13:$B$62</c:f>
              <c:numCache>
                <c:ptCount val="50"/>
                <c:pt idx="0">
                  <c:v>114.5</c:v>
                </c:pt>
                <c:pt idx="1">
                  <c:v>104.5</c:v>
                </c:pt>
                <c:pt idx="2">
                  <c:v>96</c:v>
                </c:pt>
                <c:pt idx="3">
                  <c:v>108</c:v>
                </c:pt>
                <c:pt idx="4">
                  <c:v>83</c:v>
                </c:pt>
                <c:pt idx="5">
                  <c:v>93</c:v>
                </c:pt>
                <c:pt idx="6">
                  <c:v>106.5</c:v>
                </c:pt>
                <c:pt idx="7">
                  <c:v>97</c:v>
                </c:pt>
                <c:pt idx="8">
                  <c:v>70</c:v>
                </c:pt>
                <c:pt idx="9">
                  <c:v>82.5</c:v>
                </c:pt>
                <c:pt idx="10">
                  <c:v>75</c:v>
                </c:pt>
                <c:pt idx="11">
                  <c:v>134.5</c:v>
                </c:pt>
                <c:pt idx="12">
                  <c:v>147.5</c:v>
                </c:pt>
                <c:pt idx="13">
                  <c:v>141.5</c:v>
                </c:pt>
                <c:pt idx="14">
                  <c:v>145</c:v>
                </c:pt>
                <c:pt idx="15">
                  <c:v>132.5</c:v>
                </c:pt>
                <c:pt idx="16">
                  <c:v>137.5</c:v>
                </c:pt>
                <c:pt idx="17">
                  <c:v>147.5</c:v>
                </c:pt>
                <c:pt idx="18">
                  <c:v>146</c:v>
                </c:pt>
                <c:pt idx="19">
                  <c:v>151</c:v>
                </c:pt>
                <c:pt idx="20">
                  <c:v>154.5</c:v>
                </c:pt>
                <c:pt idx="21">
                  <c:v>155.5</c:v>
                </c:pt>
                <c:pt idx="22">
                  <c:v>156</c:v>
                </c:pt>
                <c:pt idx="23">
                  <c:v>160</c:v>
                </c:pt>
                <c:pt idx="24">
                  <c:v>160</c:v>
                </c:pt>
                <c:pt idx="25">
                  <c:v>164</c:v>
                </c:pt>
                <c:pt idx="26">
                  <c:v>155.5</c:v>
                </c:pt>
                <c:pt idx="27">
                  <c:v>138.5</c:v>
                </c:pt>
                <c:pt idx="28">
                  <c:v>121.5</c:v>
                </c:pt>
                <c:pt idx="29">
                  <c:v>109</c:v>
                </c:pt>
                <c:pt idx="30">
                  <c:v>95</c:v>
                </c:pt>
                <c:pt idx="31">
                  <c:v>84.5</c:v>
                </c:pt>
                <c:pt idx="32">
                  <c:v>77.5</c:v>
                </c:pt>
                <c:pt idx="33">
                  <c:v>78</c:v>
                </c:pt>
                <c:pt idx="34">
                  <c:v>73.5</c:v>
                </c:pt>
                <c:pt idx="35">
                  <c:v>75</c:v>
                </c:pt>
                <c:pt idx="36">
                  <c:v>72.5</c:v>
                </c:pt>
                <c:pt idx="37">
                  <c:v>71.5</c:v>
                </c:pt>
                <c:pt idx="38">
                  <c:v>70.5</c:v>
                </c:pt>
                <c:pt idx="39">
                  <c:v>69</c:v>
                </c:pt>
                <c:pt idx="40">
                  <c:v>68</c:v>
                </c:pt>
                <c:pt idx="41">
                  <c:v>75.5</c:v>
                </c:pt>
                <c:pt idx="42">
                  <c:v>77.5</c:v>
                </c:pt>
                <c:pt idx="43">
                  <c:v>74.5</c:v>
                </c:pt>
                <c:pt idx="44">
                  <c:v>68</c:v>
                </c:pt>
                <c:pt idx="45">
                  <c:v>90</c:v>
                </c:pt>
                <c:pt idx="46">
                  <c:v>116</c:v>
                </c:pt>
                <c:pt idx="47">
                  <c:v>116</c:v>
                </c:pt>
                <c:pt idx="48">
                  <c:v>118</c:v>
                </c:pt>
                <c:pt idx="49">
                  <c:v>98.5</c:v>
                </c:pt>
              </c:numCache>
            </c:numRef>
          </c:xVal>
          <c:yVal>
            <c:numRef>
              <c:f>'Combined Data'!$N$13:$N$62</c:f>
              <c:numCache>
                <c:ptCount val="50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4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</c:numCache>
            </c:numRef>
          </c:yVal>
          <c:smooth val="0"/>
        </c:ser>
        <c:axId val="61785121"/>
        <c:axId val="19195178"/>
      </c:scatterChart>
      <c:valAx>
        <c:axId val="61785121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Snow Z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50" b="1" i="0" u="none" baseline="0">
                <a:latin typeface="Arial"/>
                <a:ea typeface="Arial"/>
                <a:cs typeface="Arial"/>
              </a:defRPr>
            </a:pPr>
          </a:p>
        </c:txPr>
        <c:crossAx val="19195178"/>
        <c:crosses val="autoZero"/>
        <c:crossBetween val="midCat"/>
        <c:dispUnits/>
      </c:valAx>
      <c:valAx>
        <c:axId val="19195178"/>
        <c:scaling>
          <c:orientation val="minMax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# Individuals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350" b="1" i="0" u="none" baseline="0">
                <a:latin typeface="Arial"/>
                <a:ea typeface="Arial"/>
                <a:cs typeface="Arial"/>
              </a:defRPr>
            </a:pPr>
          </a:p>
        </c:txPr>
        <c:crossAx val="61785121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95"/>
          <c:y val="0.23275"/>
          <c:w val="0.13825"/>
          <c:h val="0.1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Tree Diameter vs. Height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DBH as measured from snow surface</a:t>
            </a:r>
          </a:p>
        </c:rich>
      </c:tx>
      <c:layout>
        <c:manualLayout>
          <c:xMode val="factor"/>
          <c:yMode val="factor"/>
          <c:x val="-0.06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25"/>
          <c:y val="0.124"/>
          <c:w val="0.60425"/>
          <c:h val="0.8345"/>
        </c:manualLayout>
      </c:layout>
      <c:scatterChart>
        <c:scatterStyle val="lineMarker"/>
        <c:varyColors val="0"/>
        <c:ser>
          <c:idx val="0"/>
          <c:order val="0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80"/>
                </a:solidFill>
              </a:ln>
            </c:spPr>
            <c:trendlineType val="linear"/>
            <c:dispEq val="0"/>
            <c:dispRSqr val="0"/>
          </c:trendline>
          <c:xVal>
            <c:numRef>
              <c:f>'Combined Data'!$C$13:$C$62</c:f>
              <c:numCache>
                <c:ptCount val="50"/>
                <c:pt idx="0">
                  <c:v>17.75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17.96</c:v>
                </c:pt>
                <c:pt idx="8">
                  <c:v>2.85</c:v>
                </c:pt>
                <c:pt idx="9">
                  <c:v>1.95</c:v>
                </c:pt>
                <c:pt idx="10">
                  <c:v>0</c:v>
                </c:pt>
                <c:pt idx="11">
                  <c:v>0</c:v>
                </c:pt>
                <c:pt idx="12">
                  <c:v>2.9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2.575</c:v>
                </c:pt>
                <c:pt idx="18">
                  <c:v>2.75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3.9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xVal>
          <c:yVal>
            <c:numRef>
              <c:f>'Combined Data'!$D$13:$D$62</c:f>
              <c:numCache>
                <c:ptCount val="50"/>
                <c:pt idx="0">
                  <c:v>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1.16</c:v>
                </c:pt>
                <c:pt idx="8">
                  <c:v>2.6999999999999997</c:v>
                </c:pt>
                <c:pt idx="9">
                  <c:v>3.6</c:v>
                </c:pt>
                <c:pt idx="10">
                  <c:v>0</c:v>
                </c:pt>
                <c:pt idx="11">
                  <c:v>0</c:v>
                </c:pt>
                <c:pt idx="12">
                  <c:v>1.5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0.625</c:v>
                </c:pt>
                <c:pt idx="46">
                  <c:v>4.8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Fir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12700">
                <a:solidFill>
                  <a:srgbClr val="008000"/>
                </a:solidFill>
              </a:ln>
            </c:spPr>
            <c:trendlineType val="linear"/>
            <c:dispEq val="0"/>
            <c:dispRSqr val="0"/>
          </c:trendline>
          <c:xVal>
            <c:numRef>
              <c:f>'Combined Data'!$F$13:$F$62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1.15</c:v>
                </c:pt>
                <c:pt idx="3">
                  <c:v>0</c:v>
                </c:pt>
                <c:pt idx="4">
                  <c:v>15.276000000000002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4.5595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2.1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3.85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2.8875</c:v>
                </c:pt>
                <c:pt idx="45">
                  <c:v>1.9500000000000002</c:v>
                </c:pt>
                <c:pt idx="46">
                  <c:v>0</c:v>
                </c:pt>
                <c:pt idx="47">
                  <c:v>9.7</c:v>
                </c:pt>
                <c:pt idx="48">
                  <c:v>2.11</c:v>
                </c:pt>
                <c:pt idx="49">
                  <c:v>0</c:v>
                </c:pt>
              </c:numCache>
            </c:numRef>
          </c:xVal>
          <c:yVal>
            <c:numRef>
              <c:f>'Combined Data'!$G$13:$G$62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26.5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5.875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9.5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11.125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0.75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</c:numCache>
            </c:numRef>
          </c:yVal>
          <c:smooth val="0"/>
        </c:ser>
        <c:axId val="38538875"/>
        <c:axId val="11305556"/>
      </c:scatterChart>
      <c:valAx>
        <c:axId val="38538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Average 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1305556"/>
        <c:crosses val="autoZero"/>
        <c:crossBetween val="midCat"/>
        <c:dispUnits/>
      </c:valAx>
      <c:valAx>
        <c:axId val="1130555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Average DBH (cm)</a:t>
                </a:r>
              </a:p>
            </c:rich>
          </c:tx>
          <c:layout>
            <c:manualLayout>
              <c:xMode val="factor"/>
              <c:yMode val="factor"/>
              <c:x val="-0.0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85388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"/>
          <c:y val="0.16"/>
          <c:w val="0.279"/>
          <c:h val="0.2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pageSetup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1200" verticalDpi="12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1200" verticalDpi="12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" footer="0.5"/>
  <pageSetup horizontalDpi="1200" verticalDpi="12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0.1245</cdr:x>
      <cdr:y>0.89725</cdr:y>
    </cdr:from>
    <cdr:to>
      <cdr:x>0.2235</cdr:x>
      <cdr:y>0.932</cdr:y>
    </cdr:to>
    <cdr:sp>
      <cdr:nvSpPr>
        <cdr:cNvPr id="1" name="TextBox 9"/>
        <cdr:cNvSpPr txBox="1">
          <a:spLocks noChangeArrowheads="1"/>
        </cdr:cNvSpPr>
      </cdr:nvSpPr>
      <cdr:spPr>
        <a:xfrm>
          <a:off x="1085850" y="5734050"/>
          <a:ext cx="8667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Northwest</a:t>
          </a:r>
        </a:p>
      </cdr:txBody>
    </cdr:sp>
  </cdr:relSizeAnchor>
  <cdr:relSizeAnchor xmlns:cdr="http://schemas.openxmlformats.org/drawingml/2006/chartDrawing">
    <cdr:from>
      <cdr:x>0.757</cdr:x>
      <cdr:y>0.89725</cdr:y>
    </cdr:from>
    <cdr:to>
      <cdr:x>0.855</cdr:x>
      <cdr:y>0.932</cdr:y>
    </cdr:to>
    <cdr:sp>
      <cdr:nvSpPr>
        <cdr:cNvPr id="2" name="TextBox 10"/>
        <cdr:cNvSpPr txBox="1">
          <a:spLocks noChangeArrowheads="1"/>
        </cdr:cNvSpPr>
      </cdr:nvSpPr>
      <cdr:spPr>
        <a:xfrm>
          <a:off x="6629400" y="5734050"/>
          <a:ext cx="857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3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Southeast</a:t>
          </a:r>
        </a:p>
      </cdr:txBody>
    </cdr:sp>
  </cdr:relSizeAnchor>
  <cdr:relSizeAnchor xmlns:cdr="http://schemas.openxmlformats.org/drawingml/2006/chartDrawing">
    <cdr:from>
      <cdr:x>0.7875</cdr:x>
      <cdr:y>0.22375</cdr:y>
    </cdr:from>
    <cdr:to>
      <cdr:x>0.97575</cdr:x>
      <cdr:y>0.2875</cdr:y>
    </cdr:to>
    <cdr:sp>
      <cdr:nvSpPr>
        <cdr:cNvPr id="3" name="TextBox 15"/>
        <cdr:cNvSpPr txBox="1">
          <a:spLocks noChangeArrowheads="1"/>
        </cdr:cNvSpPr>
      </cdr:nvSpPr>
      <cdr:spPr>
        <a:xfrm>
          <a:off x="6896100" y="1428750"/>
          <a:ext cx="1647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25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RIBBON</a:t>
          </a:r>
          <a:r>
            <a:rPr lang="en-US" cap="none" sz="1625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225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→</a:t>
          </a:r>
        </a:p>
      </cdr:txBody>
    </cdr:sp>
  </cdr:relSizeAnchor>
  <cdr:relSizeAnchor xmlns:cdr="http://schemas.openxmlformats.org/drawingml/2006/chartDrawing">
    <cdr:from>
      <cdr:x>0.117</cdr:x>
      <cdr:y>0.23725</cdr:y>
    </cdr:from>
    <cdr:to>
      <cdr:x>0.34025</cdr:x>
      <cdr:y>0.301</cdr:y>
    </cdr:to>
    <cdr:sp>
      <cdr:nvSpPr>
        <cdr:cNvPr id="4" name="TextBox 16"/>
        <cdr:cNvSpPr txBox="1">
          <a:spLocks noChangeArrowheads="1"/>
        </cdr:cNvSpPr>
      </cdr:nvSpPr>
      <cdr:spPr>
        <a:xfrm>
          <a:off x="1019175" y="1514475"/>
          <a:ext cx="19526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25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← </a:t>
          </a:r>
          <a:r>
            <a:rPr lang="en-US" cap="none" sz="1425" b="1" i="1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RIBBON</a:t>
          </a:r>
        </a:p>
      </cdr:txBody>
    </cdr:sp>
  </cdr:relSizeAnchor>
  <cdr:relSizeAnchor xmlns:cdr="http://schemas.openxmlformats.org/drawingml/2006/chartDrawing">
    <cdr:from>
      <cdr:x>0.50275</cdr:x>
      <cdr:y>0.63475</cdr:y>
    </cdr:from>
    <cdr:to>
      <cdr:x>0.7965</cdr:x>
      <cdr:y>0.6985</cdr:y>
    </cdr:to>
    <cdr:sp>
      <cdr:nvSpPr>
        <cdr:cNvPr id="5" name="TextBox 17"/>
        <cdr:cNvSpPr txBox="1">
          <a:spLocks noChangeArrowheads="1"/>
        </cdr:cNvSpPr>
      </cdr:nvSpPr>
      <cdr:spPr>
        <a:xfrm>
          <a:off x="4400550" y="4048125"/>
          <a:ext cx="25717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25" b="1" i="1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←   </a:t>
          </a:r>
          <a:r>
            <a:rPr lang="en-US" cap="none" sz="1425" b="1" i="1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GLADE</a:t>
          </a:r>
          <a:r>
            <a:rPr lang="en-US" cap="none" sz="1625" b="1" i="1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2225" b="1" i="1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→</a:t>
          </a:r>
        </a:p>
      </cdr:txBody>
    </cdr:sp>
  </cdr:relSizeAnchor>
  <cdr:relSizeAnchor xmlns:cdr="http://schemas.openxmlformats.org/drawingml/2006/chartDrawing">
    <cdr:from>
      <cdr:x>0.117</cdr:x>
      <cdr:y>0.138</cdr:y>
    </cdr:from>
    <cdr:to>
      <cdr:x>0.5185</cdr:x>
      <cdr:y>0.20175</cdr:y>
    </cdr:to>
    <cdr:sp>
      <cdr:nvSpPr>
        <cdr:cNvPr id="6" name="TextBox 18"/>
        <cdr:cNvSpPr txBox="1">
          <a:spLocks noChangeArrowheads="1"/>
        </cdr:cNvSpPr>
      </cdr:nvSpPr>
      <cdr:spPr>
        <a:xfrm>
          <a:off x="1019175" y="876300"/>
          <a:ext cx="35147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25" b="1" i="1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WESTERLY WINTER WIND </a:t>
          </a:r>
          <a:r>
            <a:rPr lang="en-US" cap="none" sz="2250" b="1" i="0" u="none" baseline="0">
              <a:solidFill>
                <a:srgbClr val="0000FF"/>
              </a:solidFill>
              <a:latin typeface="Symbol"/>
              <a:ea typeface="Symbol"/>
              <a:cs typeface="Symbol"/>
            </a:rPr>
            <a:t>Þ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0.63825</cdr:x>
      <cdr:y>0.14525</cdr:y>
    </cdr:from>
    <cdr:to>
      <cdr:x>0.741</cdr:x>
      <cdr:y>0.85575</cdr:y>
    </cdr:to>
    <cdr:grpSp>
      <cdr:nvGrpSpPr>
        <cdr:cNvPr id="1" name="Group 5"/>
        <cdr:cNvGrpSpPr>
          <a:grpSpLocks/>
        </cdr:cNvGrpSpPr>
      </cdr:nvGrpSpPr>
      <cdr:grpSpPr>
        <a:xfrm>
          <a:off x="5534025" y="857250"/>
          <a:ext cx="895350" cy="4219575"/>
          <a:chOff x="4191325" y="899184"/>
          <a:chExt cx="929998" cy="4149404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H="1" flipV="1">
            <a:off x="5114813" y="899184"/>
            <a:ext cx="6510" cy="4149404"/>
          </a:xfrm>
          <a:prstGeom prst="line">
            <a:avLst/>
          </a:prstGeom>
          <a:noFill/>
          <a:ln w="9525" cmpd="sng">
            <a:solidFill>
              <a:srgbClr val="0000FF"/>
            </a:solidFill>
            <a:prstDash val="dash"/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3"/>
          <cdr:cNvSpPr>
            <a:spLocks/>
          </cdr:cNvSpPr>
        </cdr:nvSpPr>
        <cdr:spPr>
          <a:xfrm>
            <a:off x="4600059" y="1453129"/>
            <a:ext cx="514986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4191325" y="983209"/>
            <a:ext cx="915816" cy="44606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Observed 
Tree Limit</a:t>
            </a:r>
          </a:p>
        </cdr:txBody>
      </cdr:sp>
    </cdr:grpSp>
  </cdr:relSizeAnchor>
  <cdr:relSizeAnchor xmlns:cdr="http://schemas.openxmlformats.org/drawingml/2006/chartDrawing">
    <cdr:from>
      <cdr:x>0.09525</cdr:x>
      <cdr:y>0.14525</cdr:y>
    </cdr:from>
    <cdr:to>
      <cdr:x>0.29875</cdr:x>
      <cdr:y>0.202</cdr:y>
    </cdr:to>
    <cdr:sp>
      <cdr:nvSpPr>
        <cdr:cNvPr id="5" name="TextBox 10"/>
        <cdr:cNvSpPr txBox="1">
          <a:spLocks noChangeArrowheads="1"/>
        </cdr:cNvSpPr>
      </cdr:nvSpPr>
      <cdr:spPr>
        <a:xfrm>
          <a:off x="819150" y="857250"/>
          <a:ext cx="1762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Transect #1</a:t>
          </a:r>
        </a:p>
      </cdr:txBody>
    </cdr:sp>
  </cdr:relSizeAnchor>
  <cdr:relSizeAnchor xmlns:cdr="http://schemas.openxmlformats.org/drawingml/2006/chartDrawing">
    <cdr:from>
      <cdr:x>0.40375</cdr:x>
      <cdr:y>0.629</cdr:y>
    </cdr:from>
    <cdr:to>
      <cdr:x>0.60725</cdr:x>
      <cdr:y>0.6845</cdr:y>
    </cdr:to>
    <cdr:sp>
      <cdr:nvSpPr>
        <cdr:cNvPr id="6" name="TextBox 11"/>
        <cdr:cNvSpPr txBox="1">
          <a:spLocks noChangeArrowheads="1"/>
        </cdr:cNvSpPr>
      </cdr:nvSpPr>
      <cdr:spPr>
        <a:xfrm>
          <a:off x="3495675" y="3724275"/>
          <a:ext cx="1762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Optimal Snow Depth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0.643</cdr:x>
      <cdr:y>0.147</cdr:y>
    </cdr:from>
    <cdr:to>
      <cdr:x>0.744</cdr:x>
      <cdr:y>0.86225</cdr:y>
    </cdr:to>
    <cdr:grpSp>
      <cdr:nvGrpSpPr>
        <cdr:cNvPr id="1" name="Group 8"/>
        <cdr:cNvGrpSpPr>
          <a:grpSpLocks/>
        </cdr:cNvGrpSpPr>
      </cdr:nvGrpSpPr>
      <cdr:grpSpPr>
        <a:xfrm>
          <a:off x="5572125" y="866775"/>
          <a:ext cx="876300" cy="4248150"/>
          <a:chOff x="4188949" y="823155"/>
          <a:chExt cx="867410" cy="4212274"/>
        </a:xfrm>
        <a:solidFill>
          <a:srgbClr val="FFFFFF"/>
        </a:solidFill>
      </cdr:grpSpPr>
      <cdr:sp>
        <cdr:nvSpPr>
          <cdr:cNvPr id="2" name="Line 2"/>
          <cdr:cNvSpPr>
            <a:spLocks/>
          </cdr:cNvSpPr>
        </cdr:nvSpPr>
        <cdr:spPr>
          <a:xfrm flipH="1" flipV="1">
            <a:off x="5018410" y="823155"/>
            <a:ext cx="6506" cy="4212274"/>
          </a:xfrm>
          <a:prstGeom prst="line">
            <a:avLst/>
          </a:prstGeom>
          <a:noFill/>
          <a:ln w="9525" cmpd="sng">
            <a:solidFill>
              <a:srgbClr val="0000FF"/>
            </a:solidFill>
            <a:prstDash val="dash"/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3"/>
          <cdr:cNvSpPr>
            <a:spLocks/>
          </cdr:cNvSpPr>
        </cdr:nvSpPr>
        <cdr:spPr>
          <a:xfrm>
            <a:off x="4514228" y="1409714"/>
            <a:ext cx="523482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4188949" y="906347"/>
            <a:ext cx="867410" cy="44966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Observed 
Tree Limit</a:t>
            </a:r>
          </a:p>
        </cdr:txBody>
      </cdr:sp>
    </cdr:grpSp>
  </cdr:relSizeAnchor>
  <cdr:relSizeAnchor xmlns:cdr="http://schemas.openxmlformats.org/drawingml/2006/chartDrawing">
    <cdr:from>
      <cdr:x>0.09625</cdr:x>
      <cdr:y>0.147</cdr:y>
    </cdr:from>
    <cdr:to>
      <cdr:x>0.29975</cdr:x>
      <cdr:y>0.2025</cdr:y>
    </cdr:to>
    <cdr:sp>
      <cdr:nvSpPr>
        <cdr:cNvPr id="5" name="TextBox 11"/>
        <cdr:cNvSpPr txBox="1">
          <a:spLocks noChangeArrowheads="1"/>
        </cdr:cNvSpPr>
      </cdr:nvSpPr>
      <cdr:spPr>
        <a:xfrm>
          <a:off x="828675" y="866775"/>
          <a:ext cx="1762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Transect #1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0.6395</cdr:x>
      <cdr:y>0.14525</cdr:y>
    </cdr:from>
    <cdr:to>
      <cdr:x>0.74075</cdr:x>
      <cdr:y>0.86475</cdr:y>
    </cdr:to>
    <cdr:grpSp>
      <cdr:nvGrpSpPr>
        <cdr:cNvPr id="1" name="Group 12"/>
        <cdr:cNvGrpSpPr>
          <a:grpSpLocks/>
        </cdr:cNvGrpSpPr>
      </cdr:nvGrpSpPr>
      <cdr:grpSpPr>
        <a:xfrm>
          <a:off x="5543550" y="857250"/>
          <a:ext cx="876300" cy="4267200"/>
          <a:chOff x="4179622" y="853859"/>
          <a:chExt cx="865800" cy="4207888"/>
        </a:xfrm>
        <a:solidFill>
          <a:srgbClr val="FFFFFF"/>
        </a:solidFill>
      </cdr:grpSpPr>
      <cdr:sp>
        <cdr:nvSpPr>
          <cdr:cNvPr id="2" name="Line 7"/>
          <cdr:cNvSpPr>
            <a:spLocks/>
          </cdr:cNvSpPr>
        </cdr:nvSpPr>
        <cdr:spPr>
          <a:xfrm flipH="1" flipV="1">
            <a:off x="5018366" y="853859"/>
            <a:ext cx="6494" cy="4207888"/>
          </a:xfrm>
          <a:prstGeom prst="line">
            <a:avLst/>
          </a:prstGeom>
          <a:noFill/>
          <a:ln w="9525" cmpd="sng">
            <a:solidFill>
              <a:srgbClr val="0000FF"/>
            </a:solidFill>
            <a:prstDash val="dash"/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Line 8"/>
          <cdr:cNvSpPr>
            <a:spLocks/>
          </cdr:cNvSpPr>
        </cdr:nvSpPr>
        <cdr:spPr>
          <a:xfrm>
            <a:off x="4499102" y="1416664"/>
            <a:ext cx="519264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Box 9"/>
          <cdr:cNvSpPr txBox="1">
            <a:spLocks noChangeArrowheads="1"/>
          </cdr:cNvSpPr>
        </cdr:nvSpPr>
        <cdr:spPr>
          <a:xfrm>
            <a:off x="4179622" y="940121"/>
            <a:ext cx="865800" cy="44708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Observed 
Tree Limit</a:t>
            </a:r>
          </a:p>
        </cdr:txBody>
      </cdr:sp>
    </cdr:grpSp>
  </cdr:relSizeAnchor>
  <cdr:relSizeAnchor xmlns:cdr="http://schemas.openxmlformats.org/drawingml/2006/chartDrawing">
    <cdr:from>
      <cdr:x>0.09875</cdr:x>
      <cdr:y>0.14525</cdr:y>
    </cdr:from>
    <cdr:to>
      <cdr:x>0.302</cdr:x>
      <cdr:y>0.20125</cdr:y>
    </cdr:to>
    <cdr:sp>
      <cdr:nvSpPr>
        <cdr:cNvPr id="5" name="TextBox 14"/>
        <cdr:cNvSpPr txBox="1">
          <a:spLocks noChangeArrowheads="1"/>
        </cdr:cNvSpPr>
      </cdr:nvSpPr>
      <cdr:spPr>
        <a:xfrm>
          <a:off x="847725" y="857250"/>
          <a:ext cx="1762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Transect #1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ibbonForest_DataEntry-Team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ibbonForest_DataEntry-Tea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Entry-TeamB"/>
    </sheetNames>
    <sheetDataSet>
      <sheetData sheetId="0">
        <row r="14">
          <cell r="B14">
            <v>99</v>
          </cell>
          <cell r="G14" t="str">
            <v/>
          </cell>
          <cell r="N14" t="str">
            <v/>
          </cell>
          <cell r="U14" t="str">
            <v/>
          </cell>
          <cell r="AB14" t="str">
            <v/>
          </cell>
          <cell r="AI14" t="str">
            <v/>
          </cell>
        </row>
        <row r="15">
          <cell r="B15">
            <v>108</v>
          </cell>
          <cell r="G15" t="str">
            <v/>
          </cell>
          <cell r="N15" t="str">
            <v/>
          </cell>
          <cell r="U15" t="str">
            <v/>
          </cell>
          <cell r="AB15" t="str">
            <v/>
          </cell>
          <cell r="AI15" t="str">
            <v/>
          </cell>
        </row>
        <row r="16">
          <cell r="B16">
            <v>112</v>
          </cell>
          <cell r="G16" t="str">
            <v/>
          </cell>
          <cell r="N16" t="str">
            <v/>
          </cell>
          <cell r="U16" t="str">
            <v/>
          </cell>
          <cell r="AB16" t="str">
            <v/>
          </cell>
          <cell r="AI16" t="str">
            <v/>
          </cell>
        </row>
        <row r="17">
          <cell r="B17">
            <v>107</v>
          </cell>
          <cell r="G17" t="str">
            <v/>
          </cell>
          <cell r="N17" t="str">
            <v/>
          </cell>
          <cell r="U17" t="str">
            <v/>
          </cell>
          <cell r="AB17" t="str">
            <v/>
          </cell>
          <cell r="AI17" t="str">
            <v/>
          </cell>
        </row>
        <row r="18">
          <cell r="B18">
            <v>83</v>
          </cell>
          <cell r="G18" t="str">
            <v/>
          </cell>
          <cell r="N18" t="str">
            <v/>
          </cell>
          <cell r="U18" t="str">
            <v/>
          </cell>
          <cell r="AB18" t="str">
            <v/>
          </cell>
          <cell r="AI18" t="str">
            <v/>
          </cell>
        </row>
        <row r="19">
          <cell r="B19">
            <v>92</v>
          </cell>
          <cell r="G19" t="str">
            <v/>
          </cell>
          <cell r="N19" t="str">
            <v/>
          </cell>
          <cell r="U19" t="str">
            <v/>
          </cell>
          <cell r="AB19" t="str">
            <v/>
          </cell>
          <cell r="AI19" t="str">
            <v/>
          </cell>
        </row>
        <row r="20">
          <cell r="B20">
            <v>98</v>
          </cell>
          <cell r="G20" t="str">
            <v/>
          </cell>
          <cell r="N20" t="str">
            <v/>
          </cell>
          <cell r="U20" t="str">
            <v/>
          </cell>
          <cell r="AB20" t="str">
            <v/>
          </cell>
          <cell r="AI20" t="str">
            <v/>
          </cell>
        </row>
        <row r="21">
          <cell r="B21">
            <v>80</v>
          </cell>
          <cell r="G21">
            <v>17.96</v>
          </cell>
          <cell r="I21">
            <v>1.16</v>
          </cell>
          <cell r="N21" t="str">
            <v/>
          </cell>
          <cell r="U21" t="str">
            <v/>
          </cell>
          <cell r="AB21" t="str">
            <v/>
          </cell>
          <cell r="AI21" t="str">
            <v/>
          </cell>
        </row>
        <row r="22">
          <cell r="B22">
            <v>65</v>
          </cell>
          <cell r="G22" t="str">
            <v/>
          </cell>
          <cell r="I22">
            <v>4.1</v>
          </cell>
          <cell r="N22" t="str">
            <v/>
          </cell>
          <cell r="U22" t="str">
            <v/>
          </cell>
          <cell r="AB22" t="str">
            <v/>
          </cell>
          <cell r="AI22" t="str">
            <v/>
          </cell>
        </row>
        <row r="23">
          <cell r="B23">
            <v>75</v>
          </cell>
          <cell r="H23">
            <v>1.95</v>
          </cell>
          <cell r="I23">
            <v>3.6</v>
          </cell>
          <cell r="N23" t="str">
            <v/>
          </cell>
          <cell r="U23" t="str">
            <v/>
          </cell>
          <cell r="AB23" t="str">
            <v/>
          </cell>
          <cell r="AI23" t="str">
            <v/>
          </cell>
        </row>
        <row r="24">
          <cell r="B24">
            <v>105</v>
          </cell>
          <cell r="G24" t="str">
            <v/>
          </cell>
          <cell r="N24" t="str">
            <v/>
          </cell>
          <cell r="U24" t="str">
            <v/>
          </cell>
          <cell r="AB24" t="str">
            <v/>
          </cell>
          <cell r="AI24" t="str">
            <v/>
          </cell>
        </row>
        <row r="25">
          <cell r="B25">
            <v>134</v>
          </cell>
          <cell r="G25" t="str">
            <v/>
          </cell>
          <cell r="N25" t="str">
            <v/>
          </cell>
          <cell r="U25" t="str">
            <v/>
          </cell>
          <cell r="AB25" t="str">
            <v/>
          </cell>
          <cell r="AI25" t="str">
            <v/>
          </cell>
        </row>
        <row r="26">
          <cell r="B26">
            <v>135</v>
          </cell>
          <cell r="G26" t="str">
            <v/>
          </cell>
          <cell r="N26" t="str">
            <v/>
          </cell>
          <cell r="U26" t="str">
            <v/>
          </cell>
          <cell r="AB26" t="str">
            <v/>
          </cell>
          <cell r="AI26" t="str">
            <v/>
          </cell>
        </row>
        <row r="27">
          <cell r="B27">
            <v>138</v>
          </cell>
          <cell r="G27" t="str">
            <v/>
          </cell>
          <cell r="N27" t="str">
            <v/>
          </cell>
          <cell r="O27">
            <v>2.1</v>
          </cell>
          <cell r="P27">
            <v>9.5</v>
          </cell>
          <cell r="U27" t="str">
            <v/>
          </cell>
          <cell r="AB27" t="str">
            <v/>
          </cell>
          <cell r="AI27" t="str">
            <v/>
          </cell>
        </row>
        <row r="28">
          <cell r="B28">
            <v>145</v>
          </cell>
          <cell r="G28" t="str">
            <v/>
          </cell>
          <cell r="N28" t="str">
            <v/>
          </cell>
          <cell r="U28" t="str">
            <v/>
          </cell>
          <cell r="AB28" t="str">
            <v/>
          </cell>
          <cell r="AI28" t="str">
            <v/>
          </cell>
        </row>
        <row r="29">
          <cell r="B29">
            <v>155</v>
          </cell>
          <cell r="G29" t="str">
            <v/>
          </cell>
          <cell r="N29" t="str">
            <v/>
          </cell>
          <cell r="U29" t="str">
            <v/>
          </cell>
          <cell r="AB29" t="str">
            <v/>
          </cell>
          <cell r="AI29" t="str">
            <v/>
          </cell>
        </row>
        <row r="30">
          <cell r="B30">
            <v>145</v>
          </cell>
          <cell r="G30" t="str">
            <v/>
          </cell>
          <cell r="N30" t="str">
            <v/>
          </cell>
          <cell r="U30" t="str">
            <v/>
          </cell>
          <cell r="AB30" t="str">
            <v/>
          </cell>
          <cell r="AI30" t="str">
            <v/>
          </cell>
        </row>
        <row r="31">
          <cell r="B31">
            <v>145</v>
          </cell>
          <cell r="G31" t="str">
            <v/>
          </cell>
          <cell r="N31" t="str">
            <v/>
          </cell>
          <cell r="U31" t="str">
            <v/>
          </cell>
          <cell r="AB31" t="str">
            <v/>
          </cell>
          <cell r="AI31" t="str">
            <v/>
          </cell>
        </row>
        <row r="32">
          <cell r="B32">
            <v>142</v>
          </cell>
          <cell r="G32" t="str">
            <v/>
          </cell>
          <cell r="N32" t="str">
            <v/>
          </cell>
          <cell r="U32" t="str">
            <v/>
          </cell>
          <cell r="AB32" t="str">
            <v/>
          </cell>
          <cell r="AI32" t="str">
            <v/>
          </cell>
        </row>
        <row r="33">
          <cell r="B33">
            <v>152</v>
          </cell>
          <cell r="G33" t="str">
            <v/>
          </cell>
          <cell r="N33" t="str">
            <v/>
          </cell>
          <cell r="U33" t="str">
            <v/>
          </cell>
          <cell r="AB33" t="str">
            <v/>
          </cell>
          <cell r="AI33" t="str">
            <v/>
          </cell>
        </row>
        <row r="34">
          <cell r="B34">
            <v>154</v>
          </cell>
          <cell r="G34" t="str">
            <v/>
          </cell>
          <cell r="N34" t="str">
            <v/>
          </cell>
          <cell r="U34" t="str">
            <v/>
          </cell>
          <cell r="AB34" t="str">
            <v/>
          </cell>
          <cell r="AI34" t="str">
            <v/>
          </cell>
        </row>
        <row r="35">
          <cell r="B35">
            <v>156</v>
          </cell>
          <cell r="G35" t="str">
            <v/>
          </cell>
          <cell r="N35" t="str">
            <v/>
          </cell>
          <cell r="U35" t="str">
            <v/>
          </cell>
          <cell r="AB35" t="str">
            <v/>
          </cell>
          <cell r="AI35" t="str">
            <v/>
          </cell>
        </row>
        <row r="36">
          <cell r="B36">
            <v>157</v>
          </cell>
          <cell r="G36" t="str">
            <v/>
          </cell>
          <cell r="N36" t="str">
            <v/>
          </cell>
          <cell r="U36" t="str">
            <v/>
          </cell>
          <cell r="AB36" t="str">
            <v/>
          </cell>
          <cell r="AI36" t="str">
            <v/>
          </cell>
        </row>
        <row r="37">
          <cell r="B37">
            <v>155</v>
          </cell>
          <cell r="G37" t="str">
            <v/>
          </cell>
          <cell r="N37" t="str">
            <v/>
          </cell>
          <cell r="U37" t="str">
            <v/>
          </cell>
          <cell r="AB37" t="str">
            <v/>
          </cell>
          <cell r="AI37" t="str">
            <v/>
          </cell>
        </row>
        <row r="38">
          <cell r="B38">
            <v>145</v>
          </cell>
          <cell r="G38" t="str">
            <v/>
          </cell>
          <cell r="N38" t="str">
            <v/>
          </cell>
          <cell r="O38">
            <v>4</v>
          </cell>
          <cell r="P38">
            <v>11.25</v>
          </cell>
          <cell r="U38" t="str">
            <v/>
          </cell>
          <cell r="AB38" t="str">
            <v/>
          </cell>
          <cell r="AC38">
            <v>3.7</v>
          </cell>
          <cell r="AD38">
            <v>11</v>
          </cell>
          <cell r="AI38" t="str">
            <v/>
          </cell>
        </row>
        <row r="39">
          <cell r="B39">
            <v>173</v>
          </cell>
          <cell r="G39" t="str">
            <v/>
          </cell>
          <cell r="N39" t="str">
            <v/>
          </cell>
          <cell r="U39" t="str">
            <v/>
          </cell>
          <cell r="AB39" t="str">
            <v/>
          </cell>
          <cell r="AI39" t="str">
            <v/>
          </cell>
        </row>
        <row r="40">
          <cell r="B40">
            <v>165</v>
          </cell>
          <cell r="G40" t="str">
            <v/>
          </cell>
          <cell r="N40" t="str">
            <v/>
          </cell>
          <cell r="U40" t="str">
            <v/>
          </cell>
          <cell r="AB40" t="str">
            <v/>
          </cell>
          <cell r="AI40" t="str">
            <v/>
          </cell>
        </row>
        <row r="41">
          <cell r="B41">
            <v>145</v>
          </cell>
          <cell r="G41" t="str">
            <v/>
          </cell>
          <cell r="N41" t="str">
            <v/>
          </cell>
          <cell r="U41" t="str">
            <v/>
          </cell>
          <cell r="AB41" t="str">
            <v/>
          </cell>
          <cell r="AI41" t="str">
            <v/>
          </cell>
        </row>
        <row r="42">
          <cell r="B42">
            <v>128</v>
          </cell>
          <cell r="G42" t="str">
            <v/>
          </cell>
          <cell r="N42" t="str">
            <v/>
          </cell>
          <cell r="U42" t="str">
            <v/>
          </cell>
          <cell r="AB42" t="str">
            <v/>
          </cell>
          <cell r="AI42" t="str">
            <v/>
          </cell>
        </row>
        <row r="43">
          <cell r="B43">
            <v>115</v>
          </cell>
          <cell r="G43" t="str">
            <v/>
          </cell>
          <cell r="N43" t="str">
            <v/>
          </cell>
          <cell r="U43" t="str">
            <v/>
          </cell>
          <cell r="AB43" t="str">
            <v/>
          </cell>
          <cell r="AI43" t="str">
            <v/>
          </cell>
        </row>
        <row r="44">
          <cell r="B44">
            <v>103</v>
          </cell>
          <cell r="G44" t="str">
            <v/>
          </cell>
          <cell r="N44" t="str">
            <v/>
          </cell>
          <cell r="U44" t="str">
            <v/>
          </cell>
          <cell r="AB44" t="str">
            <v/>
          </cell>
          <cell r="AI44" t="str">
            <v/>
          </cell>
        </row>
        <row r="45">
          <cell r="B45">
            <v>92</v>
          </cell>
          <cell r="G45" t="str">
            <v/>
          </cell>
          <cell r="N45" t="str">
            <v/>
          </cell>
          <cell r="U45" t="str">
            <v/>
          </cell>
          <cell r="AB45" t="str">
            <v/>
          </cell>
          <cell r="AI45" t="str">
            <v/>
          </cell>
        </row>
        <row r="46">
          <cell r="B46">
            <v>83</v>
          </cell>
          <cell r="G46" t="str">
            <v/>
          </cell>
          <cell r="N46" t="str">
            <v/>
          </cell>
          <cell r="U46" t="str">
            <v/>
          </cell>
          <cell r="AB46" t="str">
            <v/>
          </cell>
          <cell r="AI46" t="str">
            <v/>
          </cell>
        </row>
        <row r="47">
          <cell r="B47">
            <v>83</v>
          </cell>
          <cell r="G47" t="str">
            <v/>
          </cell>
          <cell r="N47" t="str">
            <v/>
          </cell>
          <cell r="U47" t="str">
            <v/>
          </cell>
          <cell r="AB47" t="str">
            <v/>
          </cell>
          <cell r="AI47" t="str">
            <v/>
          </cell>
        </row>
        <row r="48">
          <cell r="B48">
            <v>74</v>
          </cell>
          <cell r="G48" t="str">
            <v/>
          </cell>
          <cell r="N48" t="str">
            <v/>
          </cell>
          <cell r="U48" t="str">
            <v/>
          </cell>
          <cell r="AB48" t="str">
            <v/>
          </cell>
          <cell r="AI48" t="str">
            <v/>
          </cell>
        </row>
        <row r="49">
          <cell r="B49">
            <v>77</v>
          </cell>
          <cell r="G49" t="str">
            <v/>
          </cell>
          <cell r="N49" t="str">
            <v/>
          </cell>
          <cell r="U49" t="str">
            <v/>
          </cell>
          <cell r="AB49" t="str">
            <v/>
          </cell>
          <cell r="AI49" t="str">
            <v/>
          </cell>
        </row>
        <row r="50">
          <cell r="B50">
            <v>75</v>
          </cell>
          <cell r="G50" t="str">
            <v/>
          </cell>
          <cell r="N50" t="str">
            <v/>
          </cell>
          <cell r="U50" t="str">
            <v/>
          </cell>
          <cell r="AB50" t="str">
            <v/>
          </cell>
          <cell r="AI50" t="str">
            <v/>
          </cell>
        </row>
        <row r="51">
          <cell r="B51">
            <v>73</v>
          </cell>
          <cell r="G51" t="str">
            <v/>
          </cell>
          <cell r="N51" t="str">
            <v/>
          </cell>
          <cell r="U51" t="str">
            <v/>
          </cell>
          <cell r="AB51" t="str">
            <v/>
          </cell>
          <cell r="AI51" t="str">
            <v/>
          </cell>
        </row>
        <row r="52">
          <cell r="B52">
            <v>71</v>
          </cell>
          <cell r="G52" t="str">
            <v/>
          </cell>
          <cell r="N52" t="str">
            <v/>
          </cell>
          <cell r="U52" t="str">
            <v/>
          </cell>
          <cell r="AB52" t="str">
            <v/>
          </cell>
          <cell r="AI52" t="str">
            <v/>
          </cell>
        </row>
        <row r="53">
          <cell r="B53">
            <v>70</v>
          </cell>
          <cell r="G53" t="str">
            <v/>
          </cell>
          <cell r="N53" t="str">
            <v/>
          </cell>
          <cell r="U53" t="str">
            <v/>
          </cell>
          <cell r="AB53" t="str">
            <v/>
          </cell>
          <cell r="AI53" t="str">
            <v/>
          </cell>
        </row>
        <row r="54">
          <cell r="B54">
            <v>65</v>
          </cell>
          <cell r="G54" t="str">
            <v/>
          </cell>
          <cell r="N54" t="str">
            <v/>
          </cell>
          <cell r="U54" t="str">
            <v/>
          </cell>
          <cell r="AB54" t="str">
            <v/>
          </cell>
          <cell r="AI54" t="str">
            <v/>
          </cell>
        </row>
        <row r="55">
          <cell r="B55">
            <v>78</v>
          </cell>
          <cell r="G55" t="str">
            <v/>
          </cell>
          <cell r="N55" t="str">
            <v/>
          </cell>
          <cell r="U55" t="str">
            <v/>
          </cell>
          <cell r="AB55" t="str">
            <v/>
          </cell>
          <cell r="AI55" t="str">
            <v/>
          </cell>
        </row>
        <row r="56">
          <cell r="B56">
            <v>85</v>
          </cell>
          <cell r="G56" t="str">
            <v/>
          </cell>
          <cell r="N56" t="str">
            <v/>
          </cell>
          <cell r="U56" t="str">
            <v/>
          </cell>
          <cell r="AB56" t="str">
            <v/>
          </cell>
          <cell r="AI56" t="str">
            <v/>
          </cell>
        </row>
        <row r="57">
          <cell r="B57">
            <v>80</v>
          </cell>
          <cell r="G57" t="str">
            <v/>
          </cell>
          <cell r="U57" t="str">
            <v/>
          </cell>
          <cell r="AB57" t="str">
            <v/>
          </cell>
          <cell r="AI57" t="str">
            <v/>
          </cell>
        </row>
        <row r="58">
          <cell r="B58">
            <v>68</v>
          </cell>
          <cell r="G58" t="str">
            <v/>
          </cell>
          <cell r="N58">
            <v>4.425</v>
          </cell>
          <cell r="U58" t="str">
            <v/>
          </cell>
          <cell r="AB58" t="str">
            <v/>
          </cell>
          <cell r="AC58">
            <v>1.35</v>
          </cell>
          <cell r="AD58">
            <v>0.75</v>
          </cell>
          <cell r="AI58" t="str">
            <v/>
          </cell>
        </row>
        <row r="59">
          <cell r="B59">
            <v>70</v>
          </cell>
          <cell r="G59" t="str">
            <v/>
          </cell>
          <cell r="N59" t="str">
            <v/>
          </cell>
          <cell r="O59">
            <v>1.8</v>
          </cell>
          <cell r="P59">
            <v>2.5</v>
          </cell>
          <cell r="U59" t="str">
            <v/>
          </cell>
          <cell r="AB59" t="str">
            <v/>
          </cell>
          <cell r="AI59" t="str">
            <v/>
          </cell>
        </row>
        <row r="60">
          <cell r="B60">
            <v>110</v>
          </cell>
          <cell r="G60" t="str">
            <v/>
          </cell>
          <cell r="N60" t="str">
            <v/>
          </cell>
          <cell r="U60" t="str">
            <v/>
          </cell>
          <cell r="AB60" t="str">
            <v/>
          </cell>
          <cell r="AI60" t="str">
            <v/>
          </cell>
        </row>
        <row r="61">
          <cell r="B61">
            <v>102</v>
          </cell>
          <cell r="G61" t="str">
            <v/>
          </cell>
          <cell r="N61" t="str">
            <v/>
          </cell>
          <cell r="U61" t="str">
            <v/>
          </cell>
          <cell r="AB61">
            <v>9.7</v>
          </cell>
          <cell r="AI61" t="str">
            <v/>
          </cell>
        </row>
        <row r="62">
          <cell r="B62">
            <v>121</v>
          </cell>
          <cell r="G62" t="str">
            <v/>
          </cell>
          <cell r="N62" t="str">
            <v/>
          </cell>
          <cell r="O62">
            <v>2.11</v>
          </cell>
          <cell r="P62">
            <v>2</v>
          </cell>
          <cell r="U62" t="str">
            <v/>
          </cell>
          <cell r="AB62" t="str">
            <v/>
          </cell>
          <cell r="AI62" t="str">
            <v/>
          </cell>
        </row>
        <row r="63">
          <cell r="B63">
            <v>100</v>
          </cell>
          <cell r="G63" t="str">
            <v/>
          </cell>
          <cell r="N63" t="str">
            <v/>
          </cell>
          <cell r="U63" t="str">
            <v/>
          </cell>
          <cell r="AB63" t="str">
            <v/>
          </cell>
          <cell r="AI63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Entry-TeamA"/>
    </sheetNames>
    <sheetDataSet>
      <sheetData sheetId="0">
        <row r="4">
          <cell r="B4">
            <v>1</v>
          </cell>
        </row>
        <row r="5">
          <cell r="C5">
            <v>110</v>
          </cell>
        </row>
        <row r="6">
          <cell r="C6">
            <v>50</v>
          </cell>
        </row>
        <row r="10">
          <cell r="AF10" t="str">
            <v>PIFL</v>
          </cell>
        </row>
        <row r="14">
          <cell r="B14">
            <v>130</v>
          </cell>
          <cell r="G14">
            <v>17.75</v>
          </cell>
          <cell r="I14">
            <v>21</v>
          </cell>
          <cell r="N14" t="str">
            <v/>
          </cell>
          <cell r="U14" t="str">
            <v/>
          </cell>
          <cell r="AB14" t="str">
            <v/>
          </cell>
          <cell r="AI14" t="str">
            <v/>
          </cell>
        </row>
        <row r="15">
          <cell r="B15">
            <v>101</v>
          </cell>
          <cell r="G15" t="str">
            <v/>
          </cell>
          <cell r="N15" t="str">
            <v/>
          </cell>
          <cell r="U15" t="str">
            <v/>
          </cell>
          <cell r="AB15" t="str">
            <v/>
          </cell>
          <cell r="AI15" t="str">
            <v/>
          </cell>
        </row>
        <row r="16">
          <cell r="B16">
            <v>80</v>
          </cell>
          <cell r="G16" t="str">
            <v/>
          </cell>
          <cell r="N16" t="str">
            <v/>
          </cell>
          <cell r="O16">
            <v>1.15</v>
          </cell>
          <cell r="P16">
            <v>0</v>
          </cell>
          <cell r="U16" t="str">
            <v/>
          </cell>
          <cell r="AB16" t="str">
            <v/>
          </cell>
          <cell r="AI16" t="str">
            <v/>
          </cell>
        </row>
        <row r="17">
          <cell r="B17">
            <v>109</v>
          </cell>
          <cell r="G17" t="str">
            <v/>
          </cell>
          <cell r="N17" t="str">
            <v/>
          </cell>
          <cell r="U17" t="str">
            <v/>
          </cell>
          <cell r="AB17" t="str">
            <v/>
          </cell>
          <cell r="AI17" t="str">
            <v/>
          </cell>
        </row>
        <row r="18">
          <cell r="B18">
            <v>83</v>
          </cell>
          <cell r="G18" t="str">
            <v/>
          </cell>
          <cell r="N18">
            <v>15.276000000000002</v>
          </cell>
          <cell r="P18">
            <v>26.5</v>
          </cell>
          <cell r="U18" t="str">
            <v/>
          </cell>
          <cell r="AB18" t="str">
            <v/>
          </cell>
          <cell r="AI18" t="str">
            <v/>
          </cell>
        </row>
        <row r="19">
          <cell r="B19">
            <v>94</v>
          </cell>
          <cell r="G19" t="str">
            <v/>
          </cell>
          <cell r="N19" t="str">
            <v/>
          </cell>
          <cell r="U19" t="str">
            <v/>
          </cell>
          <cell r="AB19" t="str">
            <v/>
          </cell>
          <cell r="AI19" t="str">
            <v/>
          </cell>
        </row>
        <row r="20">
          <cell r="B20">
            <v>115</v>
          </cell>
          <cell r="G20" t="str">
            <v/>
          </cell>
          <cell r="N20" t="str">
            <v/>
          </cell>
          <cell r="U20" t="str">
            <v/>
          </cell>
          <cell r="AB20" t="str">
            <v/>
          </cell>
          <cell r="AI20" t="str">
            <v/>
          </cell>
        </row>
        <row r="21">
          <cell r="B21">
            <v>114</v>
          </cell>
          <cell r="G21" t="str">
            <v/>
          </cell>
          <cell r="N21" t="str">
            <v/>
          </cell>
          <cell r="U21" t="str">
            <v/>
          </cell>
          <cell r="AB21" t="str">
            <v/>
          </cell>
          <cell r="AI21" t="str">
            <v/>
          </cell>
        </row>
        <row r="22">
          <cell r="B22">
            <v>75</v>
          </cell>
          <cell r="G22" t="str">
            <v/>
          </cell>
          <cell r="H22">
            <v>2.2</v>
          </cell>
          <cell r="I22">
            <v>1</v>
          </cell>
          <cell r="N22" t="str">
            <v/>
          </cell>
          <cell r="U22" t="str">
            <v/>
          </cell>
          <cell r="V22">
            <v>3.5</v>
          </cell>
          <cell r="W22">
            <v>3</v>
          </cell>
          <cell r="AB22" t="str">
            <v/>
          </cell>
          <cell r="AI22" t="str">
            <v/>
          </cell>
        </row>
        <row r="23">
          <cell r="B23">
            <v>90</v>
          </cell>
          <cell r="G23" t="str">
            <v/>
          </cell>
          <cell r="N23">
            <v>5.462999999999999</v>
          </cell>
          <cell r="P23">
            <v>8</v>
          </cell>
          <cell r="U23" t="str">
            <v/>
          </cell>
          <cell r="AB23">
            <v>3.6560000000000006</v>
          </cell>
          <cell r="AD23">
            <v>3.75</v>
          </cell>
          <cell r="AI23" t="str">
            <v/>
          </cell>
        </row>
        <row r="24">
          <cell r="B24">
            <v>45</v>
          </cell>
          <cell r="G24" t="str">
            <v/>
          </cell>
          <cell r="N24" t="str">
            <v/>
          </cell>
          <cell r="U24" t="str">
            <v/>
          </cell>
          <cell r="AB24" t="str">
            <v/>
          </cell>
          <cell r="AI24" t="str">
            <v/>
          </cell>
        </row>
        <row r="25">
          <cell r="B25">
            <v>135</v>
          </cell>
          <cell r="G25" t="str">
            <v/>
          </cell>
          <cell r="N25" t="str">
            <v/>
          </cell>
          <cell r="U25" t="str">
            <v/>
          </cell>
          <cell r="AB25" t="str">
            <v/>
          </cell>
          <cell r="AI25" t="str">
            <v/>
          </cell>
        </row>
        <row r="26">
          <cell r="B26">
            <v>160</v>
          </cell>
          <cell r="G26" t="str">
            <v/>
          </cell>
          <cell r="H26">
            <v>2.9</v>
          </cell>
          <cell r="I26">
            <v>1.5</v>
          </cell>
          <cell r="N26" t="str">
            <v/>
          </cell>
          <cell r="U26" t="str">
            <v/>
          </cell>
          <cell r="AB26" t="str">
            <v/>
          </cell>
          <cell r="AI26" t="str">
            <v/>
          </cell>
        </row>
        <row r="27">
          <cell r="B27">
            <v>145</v>
          </cell>
          <cell r="G27" t="str">
            <v/>
          </cell>
          <cell r="N27" t="str">
            <v/>
          </cell>
          <cell r="U27" t="str">
            <v/>
          </cell>
          <cell r="AB27" t="str">
            <v/>
          </cell>
          <cell r="AI27" t="str">
            <v/>
          </cell>
        </row>
        <row r="28">
          <cell r="B28">
            <v>145</v>
          </cell>
          <cell r="G28" t="str">
            <v/>
          </cell>
          <cell r="N28" t="str">
            <v/>
          </cell>
          <cell r="U28" t="str">
            <v/>
          </cell>
          <cell r="AB28" t="str">
            <v/>
          </cell>
          <cell r="AI28" t="str">
            <v/>
          </cell>
        </row>
        <row r="29">
          <cell r="B29">
            <v>110</v>
          </cell>
          <cell r="G29" t="str">
            <v/>
          </cell>
          <cell r="N29" t="str">
            <v/>
          </cell>
          <cell r="U29" t="str">
            <v/>
          </cell>
          <cell r="AB29" t="str">
            <v/>
          </cell>
          <cell r="AI29" t="str">
            <v/>
          </cell>
        </row>
        <row r="30">
          <cell r="B30">
            <v>130</v>
          </cell>
          <cell r="G30" t="str">
            <v/>
          </cell>
          <cell r="N30" t="str">
            <v/>
          </cell>
          <cell r="U30" t="str">
            <v/>
          </cell>
          <cell r="AB30" t="str">
            <v/>
          </cell>
          <cell r="AI30" t="str">
            <v/>
          </cell>
        </row>
        <row r="31">
          <cell r="B31">
            <v>150</v>
          </cell>
          <cell r="G31" t="str">
            <v/>
          </cell>
          <cell r="H31">
            <v>3.15</v>
          </cell>
          <cell r="I31">
            <v>2</v>
          </cell>
          <cell r="N31" t="str">
            <v/>
          </cell>
          <cell r="U31" t="str">
            <v/>
          </cell>
          <cell r="V31">
            <v>2</v>
          </cell>
          <cell r="AB31" t="str">
            <v/>
          </cell>
          <cell r="AI31" t="str">
            <v/>
          </cell>
          <cell r="AJ31">
            <v>2.5</v>
          </cell>
        </row>
        <row r="32">
          <cell r="B32">
            <v>150</v>
          </cell>
          <cell r="G32" t="str">
            <v/>
          </cell>
          <cell r="H32">
            <v>2.75</v>
          </cell>
          <cell r="I32">
            <v>1</v>
          </cell>
          <cell r="N32" t="str">
            <v/>
          </cell>
          <cell r="U32" t="str">
            <v/>
          </cell>
          <cell r="AB32" t="str">
            <v/>
          </cell>
          <cell r="AI32" t="str">
            <v/>
          </cell>
        </row>
        <row r="33">
          <cell r="B33">
            <v>150</v>
          </cell>
          <cell r="G33" t="str">
            <v/>
          </cell>
          <cell r="N33" t="str">
            <v/>
          </cell>
          <cell r="U33" t="str">
            <v/>
          </cell>
          <cell r="AB33" t="str">
            <v/>
          </cell>
          <cell r="AI33" t="str">
            <v/>
          </cell>
        </row>
        <row r="34">
          <cell r="B34">
            <v>155</v>
          </cell>
          <cell r="G34" t="str">
            <v/>
          </cell>
          <cell r="N34" t="str">
            <v/>
          </cell>
          <cell r="U34" t="str">
            <v/>
          </cell>
          <cell r="AB34" t="str">
            <v/>
          </cell>
          <cell r="AI34" t="str">
            <v/>
          </cell>
        </row>
        <row r="35">
          <cell r="B35">
            <v>155</v>
          </cell>
          <cell r="G35" t="str">
            <v/>
          </cell>
          <cell r="N35" t="str">
            <v/>
          </cell>
          <cell r="U35" t="str">
            <v/>
          </cell>
          <cell r="AB35" t="str">
            <v/>
          </cell>
          <cell r="AI35" t="str">
            <v/>
          </cell>
        </row>
        <row r="36">
          <cell r="B36">
            <v>155</v>
          </cell>
          <cell r="G36" t="str">
            <v/>
          </cell>
          <cell r="N36" t="str">
            <v/>
          </cell>
          <cell r="U36" t="str">
            <v/>
          </cell>
          <cell r="AB36" t="str">
            <v/>
          </cell>
          <cell r="AI36" t="str">
            <v/>
          </cell>
        </row>
        <row r="37">
          <cell r="B37">
            <v>165</v>
          </cell>
          <cell r="G37" t="str">
            <v/>
          </cell>
          <cell r="N37" t="str">
            <v/>
          </cell>
          <cell r="U37" t="str">
            <v/>
          </cell>
          <cell r="AB37" t="str">
            <v/>
          </cell>
          <cell r="AI37" t="str">
            <v/>
          </cell>
        </row>
        <row r="38">
          <cell r="B38">
            <v>175</v>
          </cell>
          <cell r="G38" t="str">
            <v/>
          </cell>
          <cell r="N38" t="str">
            <v/>
          </cell>
          <cell r="U38" t="str">
            <v/>
          </cell>
          <cell r="AB38" t="str">
            <v/>
          </cell>
          <cell r="AI38" t="str">
            <v/>
          </cell>
        </row>
        <row r="39">
          <cell r="B39">
            <v>155</v>
          </cell>
          <cell r="G39" t="str">
            <v/>
          </cell>
          <cell r="N39" t="str">
            <v/>
          </cell>
          <cell r="U39" t="str">
            <v/>
          </cell>
          <cell r="AB39" t="str">
            <v/>
          </cell>
          <cell r="AI39" t="str">
            <v/>
          </cell>
        </row>
        <row r="40">
          <cell r="B40">
            <v>146</v>
          </cell>
          <cell r="G40" t="str">
            <v/>
          </cell>
          <cell r="N40" t="str">
            <v/>
          </cell>
          <cell r="U40" t="str">
            <v/>
          </cell>
          <cell r="AB40" t="str">
            <v/>
          </cell>
          <cell r="AI40" t="str">
            <v/>
          </cell>
        </row>
        <row r="41">
          <cell r="B41">
            <v>132</v>
          </cell>
          <cell r="G41" t="str">
            <v/>
          </cell>
          <cell r="N41" t="str">
            <v/>
          </cell>
          <cell r="U41" t="str">
            <v/>
          </cell>
          <cell r="AB41" t="str">
            <v/>
          </cell>
          <cell r="AI41" t="str">
            <v/>
          </cell>
        </row>
        <row r="42">
          <cell r="B42">
            <v>115</v>
          </cell>
          <cell r="G42" t="str">
            <v/>
          </cell>
          <cell r="N42" t="str">
            <v/>
          </cell>
          <cell r="U42" t="str">
            <v/>
          </cell>
          <cell r="AB42" t="str">
            <v/>
          </cell>
          <cell r="AI42" t="str">
            <v/>
          </cell>
        </row>
        <row r="43">
          <cell r="B43">
            <v>103</v>
          </cell>
          <cell r="G43" t="str">
            <v/>
          </cell>
          <cell r="N43" t="str">
            <v/>
          </cell>
          <cell r="U43" t="str">
            <v/>
          </cell>
          <cell r="AB43" t="str">
            <v/>
          </cell>
          <cell r="AI43" t="str">
            <v/>
          </cell>
        </row>
        <row r="44">
          <cell r="B44">
            <v>87</v>
          </cell>
          <cell r="G44" t="str">
            <v/>
          </cell>
          <cell r="N44" t="str">
            <v/>
          </cell>
          <cell r="U44" t="str">
            <v/>
          </cell>
          <cell r="AB44" t="str">
            <v/>
          </cell>
          <cell r="AI44" t="str">
            <v/>
          </cell>
        </row>
        <row r="45">
          <cell r="B45">
            <v>77</v>
          </cell>
          <cell r="G45" t="str">
            <v/>
          </cell>
          <cell r="N45" t="str">
            <v/>
          </cell>
          <cell r="U45" t="str">
            <v/>
          </cell>
          <cell r="AB45" t="str">
            <v/>
          </cell>
          <cell r="AI45" t="str">
            <v/>
          </cell>
        </row>
        <row r="46">
          <cell r="B46">
            <v>72</v>
          </cell>
          <cell r="G46" t="str">
            <v/>
          </cell>
          <cell r="N46" t="str">
            <v/>
          </cell>
          <cell r="U46" t="str">
            <v/>
          </cell>
          <cell r="AB46" t="str">
            <v/>
          </cell>
          <cell r="AI46" t="str">
            <v/>
          </cell>
        </row>
        <row r="47">
          <cell r="B47">
            <v>73</v>
          </cell>
          <cell r="G47" t="str">
            <v/>
          </cell>
          <cell r="N47" t="str">
            <v/>
          </cell>
          <cell r="U47" t="str">
            <v/>
          </cell>
          <cell r="AB47" t="str">
            <v/>
          </cell>
          <cell r="AI47" t="str">
            <v/>
          </cell>
        </row>
        <row r="48">
          <cell r="B48">
            <v>73</v>
          </cell>
          <cell r="G48" t="str">
            <v/>
          </cell>
          <cell r="N48" t="str">
            <v/>
          </cell>
          <cell r="U48" t="str">
            <v/>
          </cell>
          <cell r="AB48" t="str">
            <v/>
          </cell>
          <cell r="AI48" t="str">
            <v/>
          </cell>
        </row>
        <row r="49">
          <cell r="B49">
            <v>73</v>
          </cell>
          <cell r="G49" t="str">
            <v/>
          </cell>
          <cell r="N49" t="str">
            <v/>
          </cell>
          <cell r="U49" t="str">
            <v/>
          </cell>
          <cell r="AB49" t="str">
            <v/>
          </cell>
          <cell r="AI49" t="str">
            <v/>
          </cell>
        </row>
        <row r="50">
          <cell r="B50">
            <v>70</v>
          </cell>
          <cell r="G50" t="str">
            <v/>
          </cell>
          <cell r="N50" t="str">
            <v/>
          </cell>
          <cell r="U50" t="str">
            <v/>
          </cell>
          <cell r="AB50" t="str">
            <v/>
          </cell>
          <cell r="AI50" t="str">
            <v/>
          </cell>
        </row>
        <row r="51">
          <cell r="B51">
            <v>70</v>
          </cell>
          <cell r="G51" t="str">
            <v/>
          </cell>
          <cell r="N51" t="str">
            <v/>
          </cell>
          <cell r="U51" t="str">
            <v/>
          </cell>
          <cell r="AB51" t="str">
            <v/>
          </cell>
          <cell r="AI51" t="str">
            <v/>
          </cell>
        </row>
        <row r="52">
          <cell r="B52">
            <v>70</v>
          </cell>
          <cell r="G52" t="str">
            <v/>
          </cell>
          <cell r="N52" t="str">
            <v/>
          </cell>
          <cell r="U52" t="str">
            <v/>
          </cell>
          <cell r="AB52" t="str">
            <v/>
          </cell>
          <cell r="AI52" t="str">
            <v/>
          </cell>
        </row>
        <row r="53">
          <cell r="B53">
            <v>68</v>
          </cell>
          <cell r="G53" t="str">
            <v/>
          </cell>
          <cell r="N53" t="str">
            <v/>
          </cell>
          <cell r="U53" t="str">
            <v/>
          </cell>
          <cell r="AB53" t="str">
            <v/>
          </cell>
          <cell r="AI53" t="str">
            <v/>
          </cell>
        </row>
        <row r="54">
          <cell r="B54">
            <v>71</v>
          </cell>
          <cell r="G54" t="str">
            <v/>
          </cell>
          <cell r="N54" t="str">
            <v/>
          </cell>
          <cell r="U54" t="str">
            <v/>
          </cell>
          <cell r="AB54" t="str">
            <v/>
          </cell>
          <cell r="AI54" t="str">
            <v/>
          </cell>
        </row>
        <row r="55">
          <cell r="B55">
            <v>73</v>
          </cell>
          <cell r="G55" t="str">
            <v/>
          </cell>
          <cell r="N55" t="str">
            <v/>
          </cell>
          <cell r="U55" t="str">
            <v/>
          </cell>
          <cell r="AB55" t="str">
            <v/>
          </cell>
          <cell r="AI55" t="str">
            <v/>
          </cell>
        </row>
        <row r="56">
          <cell r="B56">
            <v>70</v>
          </cell>
          <cell r="G56" t="str">
            <v/>
          </cell>
          <cell r="N56" t="str">
            <v/>
          </cell>
          <cell r="U56" t="str">
            <v/>
          </cell>
          <cell r="AB56" t="str">
            <v/>
          </cell>
          <cell r="AI56" t="str">
            <v/>
          </cell>
        </row>
        <row r="57">
          <cell r="B57">
            <v>69</v>
          </cell>
          <cell r="G57" t="str">
            <v/>
          </cell>
          <cell r="N57" t="str">
            <v/>
          </cell>
          <cell r="U57" t="str">
            <v/>
          </cell>
          <cell r="AB57" t="str">
            <v/>
          </cell>
          <cell r="AI57" t="str">
            <v/>
          </cell>
        </row>
        <row r="58">
          <cell r="B58">
            <v>68</v>
          </cell>
          <cell r="G58" t="str">
            <v/>
          </cell>
          <cell r="N58" t="str">
            <v/>
          </cell>
          <cell r="U58" t="str">
            <v/>
          </cell>
          <cell r="AB58" t="str">
            <v/>
          </cell>
          <cell r="AI58" t="str">
            <v/>
          </cell>
        </row>
        <row r="59">
          <cell r="B59">
            <v>110</v>
          </cell>
          <cell r="G59" t="str">
            <v/>
          </cell>
          <cell r="H59">
            <v>2.1</v>
          </cell>
          <cell r="I59">
            <v>0.75</v>
          </cell>
          <cell r="N59" t="str">
            <v/>
          </cell>
          <cell r="O59">
            <v>2.1</v>
          </cell>
          <cell r="P59">
            <v>1.5</v>
          </cell>
          <cell r="U59" t="str">
            <v/>
          </cell>
          <cell r="V59">
            <v>1.9</v>
          </cell>
          <cell r="W59">
            <v>0.5</v>
          </cell>
          <cell r="AB59" t="str">
            <v/>
          </cell>
          <cell r="AI59" t="str">
            <v/>
          </cell>
        </row>
        <row r="60">
          <cell r="B60">
            <v>122</v>
          </cell>
          <cell r="G60" t="str">
            <v/>
          </cell>
          <cell r="H60">
            <v>3.9</v>
          </cell>
          <cell r="I60">
            <v>4.8</v>
          </cell>
          <cell r="N60" t="str">
            <v/>
          </cell>
          <cell r="U60" t="str">
            <v/>
          </cell>
          <cell r="AB60" t="str">
            <v/>
          </cell>
          <cell r="AI60" t="str">
            <v/>
          </cell>
        </row>
        <row r="61">
          <cell r="B61">
            <v>130</v>
          </cell>
          <cell r="G61" t="str">
            <v/>
          </cell>
          <cell r="N61" t="str">
            <v/>
          </cell>
          <cell r="U61" t="str">
            <v/>
          </cell>
          <cell r="AB61" t="str">
            <v/>
          </cell>
          <cell r="AI61">
            <v>4.746</v>
          </cell>
          <cell r="AJ61" t="str">
            <v>4.1~</v>
          </cell>
          <cell r="AK61">
            <v>14.1</v>
          </cell>
        </row>
        <row r="62">
          <cell r="B62">
            <v>115</v>
          </cell>
          <cell r="G62" t="str">
            <v/>
          </cell>
          <cell r="N62" t="str">
            <v/>
          </cell>
          <cell r="U62" t="str">
            <v/>
          </cell>
          <cell r="AB62" t="str">
            <v/>
          </cell>
          <cell r="AI62" t="str">
            <v/>
          </cell>
        </row>
        <row r="63">
          <cell r="B63">
            <v>97</v>
          </cell>
          <cell r="G63" t="str">
            <v/>
          </cell>
          <cell r="N63" t="str">
            <v/>
          </cell>
          <cell r="U63" t="str">
            <v/>
          </cell>
          <cell r="AB63" t="str">
            <v/>
          </cell>
          <cell r="AI6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4"/>
  <sheetViews>
    <sheetView zoomScale="75" zoomScaleNormal="75" zoomScalePageLayoutView="0" workbookViewId="0" topLeftCell="A1">
      <pane xSplit="2" ySplit="13" topLeftCell="C18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R1" sqref="R1"/>
    </sheetView>
  </sheetViews>
  <sheetFormatPr defaultColWidth="12.7109375" defaultRowHeight="12.75"/>
  <cols>
    <col min="1" max="1" width="10.7109375" style="0" customWidth="1"/>
    <col min="2" max="6" width="9.7109375" style="0" customWidth="1"/>
    <col min="7" max="7" width="9.7109375" style="15" customWidth="1"/>
    <col min="8" max="12" width="9.7109375" style="0" customWidth="1"/>
    <col min="13" max="13" width="9.7109375" style="15" customWidth="1"/>
    <col min="14" max="19" width="9.7109375" style="0" customWidth="1"/>
    <col min="20" max="20" width="9.7109375" style="15" customWidth="1"/>
    <col min="21" max="21" width="9.7109375" style="0" customWidth="1"/>
  </cols>
  <sheetData>
    <row r="1" spans="1:19" ht="12.75">
      <c r="A1" s="1" t="s">
        <v>0</v>
      </c>
      <c r="E1" t="s">
        <v>22</v>
      </c>
      <c r="F1" s="34"/>
      <c r="P1" s="1"/>
      <c r="R1" s="97">
        <v>40561</v>
      </c>
      <c r="S1" t="s">
        <v>43</v>
      </c>
    </row>
    <row r="2" spans="1:16" ht="12.75">
      <c r="A2" s="1" t="s">
        <v>44</v>
      </c>
      <c r="E2" t="s">
        <v>41</v>
      </c>
      <c r="P2" s="1"/>
    </row>
    <row r="3" spans="1:16" ht="12.75">
      <c r="A3" s="1"/>
      <c r="P3" s="1"/>
    </row>
    <row r="4" spans="1:16" ht="12.75">
      <c r="A4" s="100" t="s">
        <v>53</v>
      </c>
      <c r="P4" s="1"/>
    </row>
    <row r="5" spans="1:4" ht="12.75">
      <c r="A5" s="83" t="s">
        <v>35</v>
      </c>
      <c r="B5" t="s">
        <v>34</v>
      </c>
      <c r="D5" s="100"/>
    </row>
    <row r="6" spans="1:6" ht="12.75">
      <c r="A6" t="s">
        <v>21</v>
      </c>
      <c r="E6" s="35"/>
      <c r="F6" s="15"/>
    </row>
    <row r="7" spans="1:6" ht="12.75">
      <c r="A7" t="s">
        <v>20</v>
      </c>
      <c r="F7" s="15" t="s">
        <v>45</v>
      </c>
    </row>
    <row r="8" spans="3:20" s="43" customFormat="1" ht="12.75">
      <c r="C8" s="44" t="s">
        <v>42</v>
      </c>
      <c r="F8" s="45"/>
      <c r="G8" s="45"/>
      <c r="M8" s="45"/>
      <c r="Q8" s="44"/>
      <c r="T8" s="45"/>
    </row>
    <row r="9" spans="3:19" ht="13.5" thickBot="1">
      <c r="C9" s="1" t="s">
        <v>16</v>
      </c>
      <c r="E9" s="15"/>
      <c r="I9" s="1" t="s">
        <v>19</v>
      </c>
      <c r="O9" s="1" t="s">
        <v>18</v>
      </c>
      <c r="S9" s="50"/>
    </row>
    <row r="10" spans="1:21" s="26" customFormat="1" ht="12.75">
      <c r="A10" s="21"/>
      <c r="B10" s="21"/>
      <c r="C10" s="22" t="s">
        <v>5</v>
      </c>
      <c r="D10" s="23"/>
      <c r="E10" s="23"/>
      <c r="F10" s="24" t="s">
        <v>48</v>
      </c>
      <c r="G10" s="41"/>
      <c r="H10" s="25"/>
      <c r="I10" s="22" t="s">
        <v>15</v>
      </c>
      <c r="J10" s="23"/>
      <c r="K10" s="23"/>
      <c r="L10" s="24" t="s">
        <v>48</v>
      </c>
      <c r="M10" s="41"/>
      <c r="N10" s="23"/>
      <c r="O10" s="65" t="s">
        <v>46</v>
      </c>
      <c r="P10" s="23"/>
      <c r="Q10" s="23"/>
      <c r="R10" s="23"/>
      <c r="S10" s="24" t="s">
        <v>48</v>
      </c>
      <c r="T10" s="41"/>
      <c r="U10" s="25"/>
    </row>
    <row r="11" spans="1:21" s="26" customFormat="1" ht="12.75">
      <c r="A11" s="27"/>
      <c r="B11" s="27" t="s">
        <v>14</v>
      </c>
      <c r="C11" s="52" t="s">
        <v>6</v>
      </c>
      <c r="D11" s="53"/>
      <c r="E11" s="53"/>
      <c r="F11" s="53"/>
      <c r="G11" s="42" t="s">
        <v>17</v>
      </c>
      <c r="H11" s="28"/>
      <c r="I11" s="52" t="s">
        <v>6</v>
      </c>
      <c r="J11" s="53"/>
      <c r="K11" s="53"/>
      <c r="L11" s="53"/>
      <c r="M11" s="42" t="s">
        <v>17</v>
      </c>
      <c r="N11" s="27"/>
      <c r="O11" s="101" t="s">
        <v>47</v>
      </c>
      <c r="P11" s="53" t="s">
        <v>6</v>
      </c>
      <c r="Q11" s="53"/>
      <c r="R11" s="53"/>
      <c r="S11" s="53"/>
      <c r="T11" s="42" t="s">
        <v>17</v>
      </c>
      <c r="U11" s="28"/>
    </row>
    <row r="12" spans="1:21" s="26" customFormat="1" ht="12.75">
      <c r="A12" s="29" t="s">
        <v>2</v>
      </c>
      <c r="B12" s="30" t="s">
        <v>13</v>
      </c>
      <c r="C12" s="31" t="s">
        <v>7</v>
      </c>
      <c r="D12" s="30" t="s">
        <v>8</v>
      </c>
      <c r="E12" s="30" t="s">
        <v>9</v>
      </c>
      <c r="F12" s="30" t="s">
        <v>30</v>
      </c>
      <c r="G12" s="42" t="s">
        <v>12</v>
      </c>
      <c r="H12" s="28" t="s">
        <v>11</v>
      </c>
      <c r="I12" s="31" t="s">
        <v>7</v>
      </c>
      <c r="J12" s="30" t="s">
        <v>8</v>
      </c>
      <c r="K12" s="30" t="s">
        <v>9</v>
      </c>
      <c r="L12" s="30" t="s">
        <v>30</v>
      </c>
      <c r="M12" s="42" t="s">
        <v>12</v>
      </c>
      <c r="N12" s="27" t="s">
        <v>11</v>
      </c>
      <c r="O12" s="66" t="s">
        <v>28</v>
      </c>
      <c r="P12" s="30" t="s">
        <v>7</v>
      </c>
      <c r="Q12" s="30" t="s">
        <v>8</v>
      </c>
      <c r="R12" s="30" t="s">
        <v>9</v>
      </c>
      <c r="S12" s="30" t="s">
        <v>30</v>
      </c>
      <c r="T12" s="42" t="s">
        <v>12</v>
      </c>
      <c r="U12" s="28" t="s">
        <v>11</v>
      </c>
    </row>
    <row r="13" spans="1:32" s="26" customFormat="1" ht="13.5" thickBot="1">
      <c r="A13" s="27" t="s">
        <v>3</v>
      </c>
      <c r="B13" s="27" t="s">
        <v>4</v>
      </c>
      <c r="C13" s="32" t="s">
        <v>3</v>
      </c>
      <c r="D13" s="27" t="s">
        <v>10</v>
      </c>
      <c r="E13" s="27" t="s">
        <v>10</v>
      </c>
      <c r="F13" s="27" t="s">
        <v>4</v>
      </c>
      <c r="G13" s="32" t="s">
        <v>3</v>
      </c>
      <c r="H13" s="28" t="s">
        <v>4</v>
      </c>
      <c r="I13" s="32" t="s">
        <v>3</v>
      </c>
      <c r="J13" s="27" t="s">
        <v>10</v>
      </c>
      <c r="K13" s="27" t="s">
        <v>10</v>
      </c>
      <c r="L13" s="27" t="s">
        <v>4</v>
      </c>
      <c r="M13" s="32" t="s">
        <v>3</v>
      </c>
      <c r="N13" s="27" t="s">
        <v>4</v>
      </c>
      <c r="O13" s="67" t="s">
        <v>29</v>
      </c>
      <c r="P13" s="50" t="s">
        <v>3</v>
      </c>
      <c r="Q13" s="50" t="s">
        <v>10</v>
      </c>
      <c r="R13" s="50" t="s">
        <v>10</v>
      </c>
      <c r="S13" s="50" t="s">
        <v>4</v>
      </c>
      <c r="T13" s="49" t="s">
        <v>3</v>
      </c>
      <c r="U13" s="51" t="s">
        <v>4</v>
      </c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</row>
    <row r="14" spans="1:32" ht="30" customHeight="1">
      <c r="A14" s="3">
        <v>1</v>
      </c>
      <c r="B14" s="54"/>
      <c r="C14" s="58"/>
      <c r="D14" s="4"/>
      <c r="E14" s="4"/>
      <c r="F14" s="4"/>
      <c r="G14" s="16"/>
      <c r="H14" s="5"/>
      <c r="I14" s="58"/>
      <c r="J14" s="4"/>
      <c r="K14" s="4"/>
      <c r="L14" s="4"/>
      <c r="M14" s="16"/>
      <c r="N14" s="5"/>
      <c r="O14" s="58"/>
      <c r="P14" s="4"/>
      <c r="Q14" s="4"/>
      <c r="R14" s="4"/>
      <c r="S14" s="4"/>
      <c r="T14" s="16"/>
      <c r="U14" s="5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spans="1:32" s="11" customFormat="1" ht="30" customHeight="1">
      <c r="A15" s="8">
        <f aca="true" t="shared" si="0" ref="A15:A63">A14+1</f>
        <v>2</v>
      </c>
      <c r="B15" s="55"/>
      <c r="C15" s="59"/>
      <c r="D15" s="9"/>
      <c r="E15" s="9"/>
      <c r="F15" s="9"/>
      <c r="G15" s="17"/>
      <c r="H15" s="10"/>
      <c r="I15" s="59"/>
      <c r="J15" s="9"/>
      <c r="K15" s="9"/>
      <c r="L15" s="9"/>
      <c r="M15" s="17"/>
      <c r="N15" s="10"/>
      <c r="O15" s="59"/>
      <c r="P15" s="9"/>
      <c r="Q15" s="9"/>
      <c r="R15" s="9"/>
      <c r="S15" s="9"/>
      <c r="T15" s="17"/>
      <c r="U15" s="1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spans="1:32" ht="30" customHeight="1">
      <c r="A16" s="6">
        <f t="shared" si="0"/>
        <v>3</v>
      </c>
      <c r="B16" s="56"/>
      <c r="C16" s="60"/>
      <c r="D16" s="2"/>
      <c r="E16" s="2"/>
      <c r="F16" s="2"/>
      <c r="G16" s="18"/>
      <c r="H16" s="7"/>
      <c r="I16" s="60"/>
      <c r="J16" s="2"/>
      <c r="K16" s="2"/>
      <c r="L16" s="2"/>
      <c r="M16" s="18"/>
      <c r="N16" s="7"/>
      <c r="O16" s="60"/>
      <c r="P16" s="2"/>
      <c r="Q16" s="2"/>
      <c r="R16" s="2"/>
      <c r="S16" s="2"/>
      <c r="T16" s="18"/>
      <c r="U16" s="7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spans="1:32" s="11" customFormat="1" ht="30" customHeight="1">
      <c r="A17" s="8">
        <f t="shared" si="0"/>
        <v>4</v>
      </c>
      <c r="B17" s="55"/>
      <c r="C17" s="59"/>
      <c r="D17" s="9"/>
      <c r="E17" s="9"/>
      <c r="F17" s="9"/>
      <c r="G17" s="17"/>
      <c r="H17" s="10"/>
      <c r="I17" s="59"/>
      <c r="J17" s="9"/>
      <c r="K17" s="9"/>
      <c r="L17" s="9"/>
      <c r="M17" s="17"/>
      <c r="N17" s="10"/>
      <c r="O17" s="59"/>
      <c r="P17" s="9"/>
      <c r="Q17" s="9"/>
      <c r="R17" s="9"/>
      <c r="S17" s="9"/>
      <c r="T17" s="17"/>
      <c r="U17" s="1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spans="1:32" ht="30" customHeight="1">
      <c r="A18" s="6">
        <f t="shared" si="0"/>
        <v>5</v>
      </c>
      <c r="B18" s="56"/>
      <c r="C18" s="37"/>
      <c r="D18" s="2"/>
      <c r="E18" s="2"/>
      <c r="F18" s="2"/>
      <c r="G18" s="18"/>
      <c r="H18" s="7"/>
      <c r="I18" s="60"/>
      <c r="J18" s="2"/>
      <c r="K18" s="2"/>
      <c r="L18" s="2"/>
      <c r="M18" s="61"/>
      <c r="N18" s="7"/>
      <c r="O18" s="60"/>
      <c r="P18" s="2"/>
      <c r="Q18" s="2"/>
      <c r="R18" s="2"/>
      <c r="S18" s="2"/>
      <c r="T18" s="61"/>
      <c r="U18" s="7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spans="1:32" s="11" customFormat="1" ht="30" customHeight="1">
      <c r="A19" s="8">
        <f t="shared" si="0"/>
        <v>6</v>
      </c>
      <c r="B19" s="55"/>
      <c r="C19" s="59"/>
      <c r="D19" s="9"/>
      <c r="E19" s="9"/>
      <c r="F19" s="9"/>
      <c r="G19" s="17"/>
      <c r="H19" s="10"/>
      <c r="I19" s="59"/>
      <c r="J19" s="9"/>
      <c r="K19" s="9"/>
      <c r="L19" s="9"/>
      <c r="M19" s="17"/>
      <c r="N19" s="10"/>
      <c r="O19" s="59"/>
      <c r="P19" s="9"/>
      <c r="Q19" s="9"/>
      <c r="R19" s="9"/>
      <c r="S19" s="9"/>
      <c r="T19" s="17"/>
      <c r="U19" s="1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spans="1:32" ht="30" customHeight="1">
      <c r="A20" s="6">
        <f t="shared" si="0"/>
        <v>7</v>
      </c>
      <c r="B20" s="56"/>
      <c r="C20" s="60"/>
      <c r="D20" s="2"/>
      <c r="E20" s="2"/>
      <c r="F20" s="2"/>
      <c r="G20" s="18"/>
      <c r="H20" s="7"/>
      <c r="I20" s="60"/>
      <c r="J20" s="2"/>
      <c r="K20" s="2"/>
      <c r="L20" s="2"/>
      <c r="M20" s="18"/>
      <c r="N20" s="7"/>
      <c r="O20" s="60"/>
      <c r="P20" s="2"/>
      <c r="Q20" s="2"/>
      <c r="R20" s="2"/>
      <c r="S20" s="2"/>
      <c r="T20" s="18"/>
      <c r="U20" s="7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spans="1:32" s="11" customFormat="1" ht="30" customHeight="1">
      <c r="A21" s="8">
        <f t="shared" si="0"/>
        <v>8</v>
      </c>
      <c r="B21" s="55"/>
      <c r="C21" s="59"/>
      <c r="D21" s="9"/>
      <c r="E21" s="9"/>
      <c r="F21" s="9"/>
      <c r="G21" s="17"/>
      <c r="H21" s="10"/>
      <c r="I21" s="59"/>
      <c r="J21" s="9"/>
      <c r="K21" s="9"/>
      <c r="L21" s="9"/>
      <c r="M21" s="17"/>
      <c r="N21" s="10"/>
      <c r="O21" s="59"/>
      <c r="P21" s="9"/>
      <c r="Q21" s="9"/>
      <c r="R21" s="9"/>
      <c r="S21" s="9"/>
      <c r="T21" s="17"/>
      <c r="U21" s="1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spans="1:32" ht="30" customHeight="1">
      <c r="A22" s="6">
        <f t="shared" si="0"/>
        <v>9</v>
      </c>
      <c r="B22" s="56"/>
      <c r="C22" s="60"/>
      <c r="D22" s="2"/>
      <c r="E22" s="2"/>
      <c r="F22" s="2"/>
      <c r="G22" s="18"/>
      <c r="H22" s="7"/>
      <c r="I22" s="60"/>
      <c r="J22" s="2"/>
      <c r="K22" s="2"/>
      <c r="L22" s="2"/>
      <c r="M22" s="18"/>
      <c r="N22" s="7"/>
      <c r="O22" s="60"/>
      <c r="P22" s="2"/>
      <c r="Q22" s="2"/>
      <c r="R22" s="2"/>
      <c r="S22" s="2"/>
      <c r="T22" s="18"/>
      <c r="U22" s="7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spans="1:32" s="11" customFormat="1" ht="30" customHeight="1">
      <c r="A23" s="8">
        <f t="shared" si="0"/>
        <v>10</v>
      </c>
      <c r="B23" s="55"/>
      <c r="C23" s="59"/>
      <c r="D23" s="9"/>
      <c r="E23" s="9"/>
      <c r="F23" s="9"/>
      <c r="G23" s="17"/>
      <c r="H23" s="10"/>
      <c r="I23" s="59"/>
      <c r="J23" s="9"/>
      <c r="K23" s="9"/>
      <c r="L23" s="9"/>
      <c r="M23" s="17"/>
      <c r="N23" s="10"/>
      <c r="O23" s="59"/>
      <c r="P23" s="9"/>
      <c r="Q23" s="9"/>
      <c r="R23" s="9"/>
      <c r="S23" s="9"/>
      <c r="T23" s="17"/>
      <c r="U23" s="1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2" ht="30" customHeight="1">
      <c r="A24" s="6">
        <f t="shared" si="0"/>
        <v>11</v>
      </c>
      <c r="B24" s="56"/>
      <c r="C24" s="60"/>
      <c r="D24" s="2"/>
      <c r="E24" s="2"/>
      <c r="F24" s="2"/>
      <c r="G24" s="18"/>
      <c r="H24" s="7"/>
      <c r="I24" s="60"/>
      <c r="J24" s="2"/>
      <c r="K24" s="2"/>
      <c r="L24" s="2"/>
      <c r="M24" s="18"/>
      <c r="N24" s="7"/>
      <c r="O24" s="60"/>
      <c r="P24" s="2"/>
      <c r="Q24" s="2"/>
      <c r="R24" s="2"/>
      <c r="S24" s="2"/>
      <c r="T24" s="18"/>
      <c r="U24" s="7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spans="1:32" s="11" customFormat="1" ht="30" customHeight="1">
      <c r="A25" s="8">
        <f t="shared" si="0"/>
        <v>12</v>
      </c>
      <c r="B25" s="55"/>
      <c r="C25" s="59"/>
      <c r="D25" s="9"/>
      <c r="E25" s="9"/>
      <c r="F25" s="9"/>
      <c r="G25" s="17"/>
      <c r="H25" s="10"/>
      <c r="I25" s="59"/>
      <c r="J25" s="9"/>
      <c r="K25" s="9"/>
      <c r="L25" s="9"/>
      <c r="M25" s="17"/>
      <c r="N25" s="10"/>
      <c r="O25" s="59"/>
      <c r="P25" s="9"/>
      <c r="Q25" s="9"/>
      <c r="R25" s="9"/>
      <c r="S25" s="9"/>
      <c r="T25" s="17"/>
      <c r="U25" s="1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spans="1:32" ht="30" customHeight="1">
      <c r="A26" s="6">
        <f t="shared" si="0"/>
        <v>13</v>
      </c>
      <c r="B26" s="56"/>
      <c r="C26" s="60"/>
      <c r="D26" s="2"/>
      <c r="E26" s="2"/>
      <c r="F26" s="2"/>
      <c r="G26" s="18"/>
      <c r="H26" s="7"/>
      <c r="I26" s="60"/>
      <c r="J26" s="2"/>
      <c r="K26" s="2"/>
      <c r="L26" s="2"/>
      <c r="M26" s="18"/>
      <c r="N26" s="7"/>
      <c r="O26" s="60"/>
      <c r="P26" s="2"/>
      <c r="Q26" s="2"/>
      <c r="R26" s="2"/>
      <c r="S26" s="2"/>
      <c r="T26" s="18"/>
      <c r="U26" s="7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spans="1:32" s="11" customFormat="1" ht="30" customHeight="1">
      <c r="A27" s="8">
        <f t="shared" si="0"/>
        <v>14</v>
      </c>
      <c r="B27" s="55"/>
      <c r="C27" s="59"/>
      <c r="D27" s="9"/>
      <c r="E27" s="9"/>
      <c r="F27" s="9"/>
      <c r="G27" s="17"/>
      <c r="H27" s="10"/>
      <c r="I27" s="59"/>
      <c r="J27" s="9"/>
      <c r="K27" s="9"/>
      <c r="L27" s="9"/>
      <c r="M27" s="17"/>
      <c r="N27" s="10"/>
      <c r="O27" s="59"/>
      <c r="P27" s="9"/>
      <c r="Q27" s="9"/>
      <c r="R27" s="9"/>
      <c r="S27" s="9"/>
      <c r="T27" s="17"/>
      <c r="U27" s="1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ht="30" customHeight="1">
      <c r="A28" s="6">
        <f t="shared" si="0"/>
        <v>15</v>
      </c>
      <c r="B28" s="56"/>
      <c r="C28" s="60"/>
      <c r="D28" s="2"/>
      <c r="E28" s="2"/>
      <c r="F28" s="2"/>
      <c r="G28" s="18"/>
      <c r="H28" s="7"/>
      <c r="I28" s="60"/>
      <c r="J28" s="2"/>
      <c r="K28" s="2"/>
      <c r="L28" s="2"/>
      <c r="M28" s="18"/>
      <c r="N28" s="7"/>
      <c r="O28" s="60"/>
      <c r="P28" s="2"/>
      <c r="Q28" s="2"/>
      <c r="R28" s="2"/>
      <c r="S28" s="2"/>
      <c r="T28" s="18"/>
      <c r="U28" s="7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spans="1:32" s="11" customFormat="1" ht="30" customHeight="1">
      <c r="A29" s="8">
        <f t="shared" si="0"/>
        <v>16</v>
      </c>
      <c r="B29" s="55"/>
      <c r="C29" s="59"/>
      <c r="D29" s="9"/>
      <c r="E29" s="9"/>
      <c r="F29" s="9"/>
      <c r="G29" s="17"/>
      <c r="H29" s="10"/>
      <c r="I29" s="59"/>
      <c r="J29" s="9"/>
      <c r="K29" s="9"/>
      <c r="L29" s="9"/>
      <c r="M29" s="17"/>
      <c r="N29" s="10"/>
      <c r="O29" s="59"/>
      <c r="P29" s="9"/>
      <c r="Q29" s="9"/>
      <c r="R29" s="9"/>
      <c r="S29" s="9"/>
      <c r="T29" s="17"/>
      <c r="U29" s="1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spans="1:32" ht="30" customHeight="1">
      <c r="A30" s="6">
        <f t="shared" si="0"/>
        <v>17</v>
      </c>
      <c r="B30" s="56"/>
      <c r="C30" s="60"/>
      <c r="D30" s="2"/>
      <c r="E30" s="2"/>
      <c r="F30" s="2"/>
      <c r="G30" s="18"/>
      <c r="H30" s="7"/>
      <c r="I30" s="60"/>
      <c r="J30" s="2"/>
      <c r="K30" s="2"/>
      <c r="L30" s="2"/>
      <c r="M30" s="18"/>
      <c r="N30" s="7"/>
      <c r="O30" s="60"/>
      <c r="P30" s="2"/>
      <c r="Q30" s="2"/>
      <c r="R30" s="2"/>
      <c r="S30" s="2"/>
      <c r="T30" s="18"/>
      <c r="U30" s="7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spans="1:32" s="11" customFormat="1" ht="30" customHeight="1">
      <c r="A31" s="8">
        <f t="shared" si="0"/>
        <v>18</v>
      </c>
      <c r="B31" s="55"/>
      <c r="C31" s="59"/>
      <c r="D31" s="9"/>
      <c r="E31" s="9"/>
      <c r="F31" s="9"/>
      <c r="G31" s="17"/>
      <c r="H31" s="10"/>
      <c r="I31" s="59"/>
      <c r="J31" s="9"/>
      <c r="K31" s="9"/>
      <c r="L31" s="9"/>
      <c r="M31" s="17"/>
      <c r="N31" s="10"/>
      <c r="O31" s="59"/>
      <c r="P31" s="9"/>
      <c r="Q31" s="9"/>
      <c r="R31" s="9"/>
      <c r="S31" s="9"/>
      <c r="T31" s="17"/>
      <c r="U31" s="1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spans="1:32" ht="30" customHeight="1">
      <c r="A32" s="6">
        <f t="shared" si="0"/>
        <v>19</v>
      </c>
      <c r="B32" s="56"/>
      <c r="C32" s="60"/>
      <c r="D32" s="2"/>
      <c r="E32" s="2"/>
      <c r="F32" s="2"/>
      <c r="G32" s="18"/>
      <c r="H32" s="7"/>
      <c r="I32" s="60"/>
      <c r="J32" s="2"/>
      <c r="K32" s="2"/>
      <c r="L32" s="2"/>
      <c r="M32" s="18"/>
      <c r="N32" s="7"/>
      <c r="O32" s="60"/>
      <c r="P32" s="2"/>
      <c r="Q32" s="2"/>
      <c r="R32" s="2"/>
      <c r="S32" s="2"/>
      <c r="T32" s="18"/>
      <c r="U32" s="7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spans="1:32" s="11" customFormat="1" ht="30" customHeight="1">
      <c r="A33" s="8">
        <f t="shared" si="0"/>
        <v>20</v>
      </c>
      <c r="B33" s="55"/>
      <c r="C33" s="64"/>
      <c r="D33" s="9"/>
      <c r="E33" s="9"/>
      <c r="F33" s="9"/>
      <c r="G33" s="9"/>
      <c r="H33" s="10"/>
      <c r="I33" s="59"/>
      <c r="J33" s="9"/>
      <c r="K33" s="9"/>
      <c r="L33" s="9"/>
      <c r="M33" s="62"/>
      <c r="N33" s="10"/>
      <c r="O33" s="59"/>
      <c r="P33" s="9"/>
      <c r="Q33" s="9"/>
      <c r="R33" s="9"/>
      <c r="S33" s="9"/>
      <c r="T33" s="62"/>
      <c r="U33" s="1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spans="1:32" ht="30" customHeight="1">
      <c r="A34" s="6">
        <f t="shared" si="0"/>
        <v>21</v>
      </c>
      <c r="B34" s="56"/>
      <c r="C34" s="60"/>
      <c r="D34" s="2"/>
      <c r="E34" s="2"/>
      <c r="F34" s="2"/>
      <c r="G34" s="18"/>
      <c r="H34" s="7"/>
      <c r="I34" s="60"/>
      <c r="J34" s="2"/>
      <c r="K34" s="2"/>
      <c r="L34" s="2"/>
      <c r="M34" s="18"/>
      <c r="N34" s="7"/>
      <c r="O34" s="60"/>
      <c r="P34" s="2"/>
      <c r="Q34" s="2"/>
      <c r="R34" s="2"/>
      <c r="S34" s="2"/>
      <c r="T34" s="18"/>
      <c r="U34" s="7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spans="1:32" s="11" customFormat="1" ht="30" customHeight="1">
      <c r="A35" s="8">
        <f t="shared" si="0"/>
        <v>22</v>
      </c>
      <c r="B35" s="55"/>
      <c r="C35" s="59"/>
      <c r="D35" s="9"/>
      <c r="E35" s="9"/>
      <c r="F35" s="9"/>
      <c r="G35" s="17"/>
      <c r="H35" s="10"/>
      <c r="I35" s="59"/>
      <c r="J35" s="9"/>
      <c r="K35" s="9"/>
      <c r="L35" s="9"/>
      <c r="M35" s="17"/>
      <c r="N35" s="10"/>
      <c r="O35" s="59"/>
      <c r="P35" s="9"/>
      <c r="Q35" s="9"/>
      <c r="R35" s="9"/>
      <c r="S35" s="9"/>
      <c r="T35" s="17"/>
      <c r="U35" s="1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spans="1:32" ht="30" customHeight="1">
      <c r="A36" s="6">
        <f t="shared" si="0"/>
        <v>23</v>
      </c>
      <c r="B36" s="56"/>
      <c r="C36" s="60"/>
      <c r="D36" s="2"/>
      <c r="E36" s="2"/>
      <c r="F36" s="2"/>
      <c r="G36" s="18"/>
      <c r="H36" s="7"/>
      <c r="I36" s="60"/>
      <c r="J36" s="2"/>
      <c r="K36" s="2"/>
      <c r="L36" s="2"/>
      <c r="M36" s="18"/>
      <c r="N36" s="7"/>
      <c r="O36" s="60"/>
      <c r="P36" s="2"/>
      <c r="Q36" s="2"/>
      <c r="R36" s="2"/>
      <c r="S36" s="2"/>
      <c r="T36" s="18"/>
      <c r="U36" s="7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spans="1:32" s="11" customFormat="1" ht="30" customHeight="1">
      <c r="A37" s="8">
        <f t="shared" si="0"/>
        <v>24</v>
      </c>
      <c r="B37" s="55"/>
      <c r="C37" s="59"/>
      <c r="D37" s="9"/>
      <c r="E37" s="9"/>
      <c r="F37" s="9"/>
      <c r="G37" s="17"/>
      <c r="H37" s="10"/>
      <c r="I37" s="59"/>
      <c r="J37" s="9"/>
      <c r="K37" s="9"/>
      <c r="L37" s="9"/>
      <c r="M37" s="17"/>
      <c r="N37" s="10"/>
      <c r="O37" s="59"/>
      <c r="P37" s="9"/>
      <c r="Q37" s="9"/>
      <c r="R37" s="9"/>
      <c r="S37" s="9"/>
      <c r="T37" s="17"/>
      <c r="U37" s="1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spans="1:32" ht="30" customHeight="1">
      <c r="A38" s="6">
        <f t="shared" si="0"/>
        <v>25</v>
      </c>
      <c r="B38" s="56"/>
      <c r="C38" s="60"/>
      <c r="D38" s="2"/>
      <c r="E38" s="2"/>
      <c r="F38" s="2"/>
      <c r="G38" s="18"/>
      <c r="H38" s="7"/>
      <c r="I38" s="60"/>
      <c r="J38" s="2"/>
      <c r="K38" s="2"/>
      <c r="L38" s="2"/>
      <c r="M38" s="18"/>
      <c r="N38" s="7"/>
      <c r="O38" s="60"/>
      <c r="P38" s="2"/>
      <c r="Q38" s="2"/>
      <c r="R38" s="2"/>
      <c r="S38" s="2"/>
      <c r="T38" s="18"/>
      <c r="U38" s="7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spans="1:32" s="11" customFormat="1" ht="30" customHeight="1">
      <c r="A39" s="8">
        <f t="shared" si="0"/>
        <v>26</v>
      </c>
      <c r="B39" s="55"/>
      <c r="C39" s="59"/>
      <c r="D39" s="9"/>
      <c r="E39" s="9"/>
      <c r="F39" s="9"/>
      <c r="G39" s="17"/>
      <c r="H39" s="10"/>
      <c r="I39" s="59"/>
      <c r="J39" s="9"/>
      <c r="K39" s="9"/>
      <c r="L39" s="9"/>
      <c r="M39" s="17"/>
      <c r="N39" s="10"/>
      <c r="O39" s="59"/>
      <c r="P39" s="9"/>
      <c r="Q39" s="9"/>
      <c r="R39" s="9"/>
      <c r="S39" s="9"/>
      <c r="T39" s="17"/>
      <c r="U39" s="1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spans="1:32" ht="30" customHeight="1">
      <c r="A40" s="6">
        <f t="shared" si="0"/>
        <v>27</v>
      </c>
      <c r="B40" s="56"/>
      <c r="C40" s="60"/>
      <c r="D40" s="2"/>
      <c r="E40" s="2"/>
      <c r="F40" s="2"/>
      <c r="G40" s="18"/>
      <c r="H40" s="7"/>
      <c r="I40" s="60"/>
      <c r="J40" s="2"/>
      <c r="K40" s="2"/>
      <c r="L40" s="2"/>
      <c r="M40" s="18"/>
      <c r="N40" s="7"/>
      <c r="O40" s="60"/>
      <c r="P40" s="2"/>
      <c r="Q40" s="2"/>
      <c r="R40" s="2"/>
      <c r="S40" s="2"/>
      <c r="T40" s="18"/>
      <c r="U40" s="7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spans="1:32" s="11" customFormat="1" ht="30" customHeight="1">
      <c r="A41" s="8">
        <f t="shared" si="0"/>
        <v>28</v>
      </c>
      <c r="B41" s="55"/>
      <c r="C41" s="59"/>
      <c r="D41" s="9"/>
      <c r="E41" s="9"/>
      <c r="F41" s="9"/>
      <c r="G41" s="17"/>
      <c r="H41" s="10"/>
      <c r="I41" s="59"/>
      <c r="J41" s="9"/>
      <c r="K41" s="9"/>
      <c r="L41" s="9"/>
      <c r="M41" s="17"/>
      <c r="N41" s="10"/>
      <c r="O41" s="59"/>
      <c r="P41" s="9"/>
      <c r="Q41" s="9"/>
      <c r="R41" s="9"/>
      <c r="S41" s="9"/>
      <c r="T41" s="17"/>
      <c r="U41" s="1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spans="1:32" ht="30" customHeight="1">
      <c r="A42" s="6">
        <f t="shared" si="0"/>
        <v>29</v>
      </c>
      <c r="B42" s="56"/>
      <c r="C42" s="60"/>
      <c r="D42" s="2"/>
      <c r="E42" s="2"/>
      <c r="F42" s="2"/>
      <c r="G42" s="18"/>
      <c r="H42" s="7"/>
      <c r="I42" s="60"/>
      <c r="J42" s="2"/>
      <c r="K42" s="2"/>
      <c r="L42" s="2"/>
      <c r="M42" s="18"/>
      <c r="N42" s="7"/>
      <c r="O42" s="60"/>
      <c r="P42" s="2"/>
      <c r="Q42" s="2"/>
      <c r="R42" s="2"/>
      <c r="S42" s="2"/>
      <c r="T42" s="18"/>
      <c r="U42" s="7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spans="1:32" s="11" customFormat="1" ht="30" customHeight="1" thickBot="1">
      <c r="A43" s="8">
        <f t="shared" si="0"/>
        <v>30</v>
      </c>
      <c r="B43" s="55"/>
      <c r="C43" s="59"/>
      <c r="D43" s="9"/>
      <c r="E43" s="9"/>
      <c r="F43" s="9"/>
      <c r="G43" s="17"/>
      <c r="H43" s="10"/>
      <c r="I43" s="59"/>
      <c r="J43" s="9"/>
      <c r="K43" s="9"/>
      <c r="L43" s="9"/>
      <c r="M43" s="17"/>
      <c r="N43" s="10"/>
      <c r="O43" s="59"/>
      <c r="P43" s="9"/>
      <c r="Q43" s="9"/>
      <c r="R43" s="9"/>
      <c r="S43" s="9"/>
      <c r="T43" s="17"/>
      <c r="U43" s="1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spans="1:32" ht="30" customHeight="1">
      <c r="A44" s="6">
        <f t="shared" si="0"/>
        <v>31</v>
      </c>
      <c r="B44" s="56"/>
      <c r="C44" s="58"/>
      <c r="D44" s="40"/>
      <c r="E44" s="4"/>
      <c r="F44" s="4"/>
      <c r="G44" s="18"/>
      <c r="H44" s="7"/>
      <c r="I44" s="60"/>
      <c r="J44" s="2"/>
      <c r="K44" s="2"/>
      <c r="L44" s="2"/>
      <c r="M44" s="18"/>
      <c r="N44" s="7"/>
      <c r="O44" s="60"/>
      <c r="P44" s="2"/>
      <c r="Q44" s="2"/>
      <c r="R44" s="2"/>
      <c r="S44" s="2"/>
      <c r="T44" s="18"/>
      <c r="U44" s="7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spans="1:32" s="11" customFormat="1" ht="30" customHeight="1">
      <c r="A45" s="8">
        <f t="shared" si="0"/>
        <v>32</v>
      </c>
      <c r="B45" s="55"/>
      <c r="C45" s="59"/>
      <c r="D45" s="9"/>
      <c r="E45" s="9"/>
      <c r="F45" s="9"/>
      <c r="G45" s="17"/>
      <c r="H45" s="10"/>
      <c r="I45" s="59"/>
      <c r="J45" s="9"/>
      <c r="K45" s="9"/>
      <c r="L45" s="9"/>
      <c r="M45" s="17"/>
      <c r="N45" s="10"/>
      <c r="O45" s="59"/>
      <c r="P45" s="9"/>
      <c r="Q45" s="9"/>
      <c r="R45" s="9"/>
      <c r="S45" s="9"/>
      <c r="T45" s="17"/>
      <c r="U45" s="1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spans="1:32" ht="30" customHeight="1">
      <c r="A46" s="6">
        <f t="shared" si="0"/>
        <v>33</v>
      </c>
      <c r="B46" s="56"/>
      <c r="C46" s="60"/>
      <c r="D46" s="2"/>
      <c r="E46" s="2"/>
      <c r="F46" s="2"/>
      <c r="G46" s="18"/>
      <c r="H46" s="7"/>
      <c r="I46" s="60"/>
      <c r="J46" s="2"/>
      <c r="K46" s="2"/>
      <c r="L46" s="2"/>
      <c r="M46" s="18"/>
      <c r="N46" s="7"/>
      <c r="O46" s="60"/>
      <c r="P46" s="2"/>
      <c r="Q46" s="2"/>
      <c r="R46" s="2"/>
      <c r="S46" s="2"/>
      <c r="T46" s="18"/>
      <c r="U46" s="7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spans="1:32" s="11" customFormat="1" ht="30" customHeight="1">
      <c r="A47" s="8">
        <f t="shared" si="0"/>
        <v>34</v>
      </c>
      <c r="B47" s="55"/>
      <c r="C47" s="59"/>
      <c r="D47" s="9"/>
      <c r="E47" s="9"/>
      <c r="F47" s="9"/>
      <c r="G47" s="17"/>
      <c r="H47" s="10"/>
      <c r="I47" s="59"/>
      <c r="J47" s="9"/>
      <c r="K47" s="9"/>
      <c r="L47" s="9"/>
      <c r="M47" s="17"/>
      <c r="N47" s="10"/>
      <c r="O47" s="59"/>
      <c r="P47" s="9"/>
      <c r="Q47" s="9"/>
      <c r="R47" s="9"/>
      <c r="S47" s="9"/>
      <c r="T47" s="17"/>
      <c r="U47" s="1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spans="1:32" ht="30" customHeight="1">
      <c r="A48" s="6">
        <f t="shared" si="0"/>
        <v>35</v>
      </c>
      <c r="B48" s="56"/>
      <c r="C48" s="60"/>
      <c r="D48" s="2"/>
      <c r="E48" s="2"/>
      <c r="F48" s="2"/>
      <c r="G48" s="18"/>
      <c r="H48" s="7"/>
      <c r="I48" s="60"/>
      <c r="J48" s="2"/>
      <c r="K48" s="2"/>
      <c r="L48" s="2"/>
      <c r="M48" s="18"/>
      <c r="N48" s="7"/>
      <c r="O48" s="60"/>
      <c r="P48" s="2"/>
      <c r="Q48" s="2"/>
      <c r="R48" s="2"/>
      <c r="S48" s="2"/>
      <c r="T48" s="18"/>
      <c r="U48" s="7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spans="1:32" s="11" customFormat="1" ht="30" customHeight="1" thickBot="1">
      <c r="A49" s="8">
        <f t="shared" si="0"/>
        <v>36</v>
      </c>
      <c r="B49" s="55"/>
      <c r="C49" s="59"/>
      <c r="D49" s="9"/>
      <c r="E49" s="9"/>
      <c r="F49" s="9"/>
      <c r="G49" s="17"/>
      <c r="H49" s="10"/>
      <c r="I49" s="59"/>
      <c r="J49" s="9"/>
      <c r="K49" s="9"/>
      <c r="L49" s="9"/>
      <c r="M49" s="17"/>
      <c r="N49" s="10"/>
      <c r="O49" s="59"/>
      <c r="P49" s="9"/>
      <c r="Q49" s="9"/>
      <c r="R49" s="9"/>
      <c r="S49" s="9"/>
      <c r="T49" s="17"/>
      <c r="U49" s="1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spans="1:32" ht="30" customHeight="1">
      <c r="A50" s="6">
        <f t="shared" si="0"/>
        <v>37</v>
      </c>
      <c r="B50" s="56"/>
      <c r="C50" s="58"/>
      <c r="D50" s="36"/>
      <c r="E50" s="2"/>
      <c r="F50" s="2"/>
      <c r="G50" s="18"/>
      <c r="H50" s="7"/>
      <c r="I50" s="60"/>
      <c r="J50" s="2"/>
      <c r="K50" s="2"/>
      <c r="L50" s="2"/>
      <c r="M50" s="18"/>
      <c r="N50" s="7"/>
      <c r="O50" s="60"/>
      <c r="P50" s="2"/>
      <c r="Q50" s="2"/>
      <c r="R50" s="2"/>
      <c r="S50" s="2"/>
      <c r="T50" s="18"/>
      <c r="U50" s="7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spans="1:32" s="11" customFormat="1" ht="30" customHeight="1">
      <c r="A51" s="8">
        <f t="shared" si="0"/>
        <v>38</v>
      </c>
      <c r="B51" s="55"/>
      <c r="C51" s="59"/>
      <c r="D51" s="9"/>
      <c r="E51" s="9"/>
      <c r="F51" s="9"/>
      <c r="G51" s="17"/>
      <c r="H51" s="10"/>
      <c r="I51" s="59"/>
      <c r="J51" s="9"/>
      <c r="K51" s="9"/>
      <c r="L51" s="9"/>
      <c r="M51" s="17"/>
      <c r="N51" s="10"/>
      <c r="O51" s="59"/>
      <c r="P51" s="9"/>
      <c r="Q51" s="9"/>
      <c r="R51" s="9"/>
      <c r="S51" s="9"/>
      <c r="T51" s="17"/>
      <c r="U51" s="1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spans="1:32" ht="30" customHeight="1">
      <c r="A52" s="6">
        <f t="shared" si="0"/>
        <v>39</v>
      </c>
      <c r="B52" s="56"/>
      <c r="C52" s="60"/>
      <c r="D52" s="2"/>
      <c r="E52" s="2"/>
      <c r="F52" s="2"/>
      <c r="G52" s="18"/>
      <c r="H52" s="7"/>
      <c r="I52" s="60"/>
      <c r="J52" s="2"/>
      <c r="K52" s="2"/>
      <c r="L52" s="2"/>
      <c r="M52" s="18"/>
      <c r="N52" s="7"/>
      <c r="O52" s="60"/>
      <c r="P52" s="2"/>
      <c r="Q52" s="2"/>
      <c r="R52" s="2"/>
      <c r="S52" s="2"/>
      <c r="T52" s="18"/>
      <c r="U52" s="7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spans="1:32" s="11" customFormat="1" ht="30" customHeight="1">
      <c r="A53" s="8">
        <f t="shared" si="0"/>
        <v>40</v>
      </c>
      <c r="B53" s="55"/>
      <c r="C53" s="59"/>
      <c r="D53" s="9"/>
      <c r="E53" s="9"/>
      <c r="F53" s="9"/>
      <c r="G53" s="17"/>
      <c r="H53" s="10"/>
      <c r="I53" s="59"/>
      <c r="J53" s="9"/>
      <c r="K53" s="9"/>
      <c r="L53" s="9"/>
      <c r="M53" s="17"/>
      <c r="N53" s="10"/>
      <c r="O53" s="59"/>
      <c r="P53" s="9"/>
      <c r="Q53" s="9"/>
      <c r="R53" s="9"/>
      <c r="S53" s="9"/>
      <c r="T53" s="17"/>
      <c r="U53" s="1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spans="1:32" ht="30" customHeight="1">
      <c r="A54" s="6">
        <f t="shared" si="0"/>
        <v>41</v>
      </c>
      <c r="B54" s="56"/>
      <c r="C54" s="60"/>
      <c r="D54" s="2"/>
      <c r="E54" s="2"/>
      <c r="F54" s="2"/>
      <c r="G54" s="18"/>
      <c r="H54" s="7"/>
      <c r="I54" s="60"/>
      <c r="J54" s="2"/>
      <c r="K54" s="2"/>
      <c r="L54" s="2"/>
      <c r="M54" s="18"/>
      <c r="N54" s="7"/>
      <c r="O54" s="60"/>
      <c r="P54" s="2"/>
      <c r="Q54" s="2"/>
      <c r="R54" s="2"/>
      <c r="S54" s="2"/>
      <c r="T54" s="18"/>
      <c r="U54" s="7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spans="1:32" s="11" customFormat="1" ht="30" customHeight="1">
      <c r="A55" s="8">
        <f t="shared" si="0"/>
        <v>42</v>
      </c>
      <c r="B55" s="55"/>
      <c r="C55" s="59"/>
      <c r="D55" s="9"/>
      <c r="E55" s="9"/>
      <c r="F55" s="9"/>
      <c r="G55" s="17"/>
      <c r="H55" s="10"/>
      <c r="I55" s="59"/>
      <c r="J55" s="9"/>
      <c r="K55" s="9"/>
      <c r="L55" s="9"/>
      <c r="M55" s="17"/>
      <c r="N55" s="10"/>
      <c r="O55" s="59"/>
      <c r="P55" s="9"/>
      <c r="Q55" s="9"/>
      <c r="R55" s="9"/>
      <c r="S55" s="9"/>
      <c r="T55" s="17"/>
      <c r="U55" s="1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spans="1:32" ht="30" customHeight="1">
      <c r="A56" s="6">
        <f t="shared" si="0"/>
        <v>43</v>
      </c>
      <c r="B56" s="56"/>
      <c r="C56" s="60"/>
      <c r="D56" s="2"/>
      <c r="E56" s="2"/>
      <c r="F56" s="2"/>
      <c r="G56" s="18"/>
      <c r="H56" s="7"/>
      <c r="I56" s="60"/>
      <c r="J56" s="2"/>
      <c r="K56" s="2"/>
      <c r="L56" s="2"/>
      <c r="M56" s="18"/>
      <c r="N56" s="7"/>
      <c r="O56" s="60"/>
      <c r="P56" s="2"/>
      <c r="Q56" s="2"/>
      <c r="R56" s="2"/>
      <c r="S56" s="2"/>
      <c r="T56" s="18"/>
      <c r="U56" s="7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spans="1:32" s="11" customFormat="1" ht="30" customHeight="1">
      <c r="A57" s="8">
        <f t="shared" si="0"/>
        <v>44</v>
      </c>
      <c r="B57" s="55"/>
      <c r="C57" s="59"/>
      <c r="D57" s="9"/>
      <c r="E57" s="9"/>
      <c r="F57" s="9"/>
      <c r="G57" s="17"/>
      <c r="H57" s="10"/>
      <c r="I57" s="59"/>
      <c r="J57" s="9"/>
      <c r="K57" s="9"/>
      <c r="L57" s="9"/>
      <c r="M57" s="17"/>
      <c r="N57" s="10"/>
      <c r="O57" s="59"/>
      <c r="P57" s="9"/>
      <c r="Q57" s="9"/>
      <c r="R57" s="9"/>
      <c r="S57" s="9"/>
      <c r="T57" s="17"/>
      <c r="U57" s="1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spans="1:32" ht="30" customHeight="1">
      <c r="A58" s="6">
        <f t="shared" si="0"/>
        <v>45</v>
      </c>
      <c r="B58" s="56"/>
      <c r="C58" s="60"/>
      <c r="D58" s="2"/>
      <c r="E58" s="2"/>
      <c r="F58" s="2"/>
      <c r="G58" s="18"/>
      <c r="H58" s="7"/>
      <c r="I58" s="60"/>
      <c r="J58" s="2"/>
      <c r="K58" s="2"/>
      <c r="L58" s="2"/>
      <c r="M58" s="18"/>
      <c r="N58" s="7"/>
      <c r="O58" s="60"/>
      <c r="P58" s="2"/>
      <c r="Q58" s="2"/>
      <c r="R58" s="2"/>
      <c r="S58" s="2"/>
      <c r="T58" s="18"/>
      <c r="U58" s="7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spans="1:32" s="11" customFormat="1" ht="30" customHeight="1">
      <c r="A59" s="8">
        <f t="shared" si="0"/>
        <v>46</v>
      </c>
      <c r="B59" s="55"/>
      <c r="C59" s="59"/>
      <c r="D59" s="9"/>
      <c r="E59" s="9"/>
      <c r="F59" s="9"/>
      <c r="G59" s="17"/>
      <c r="H59" s="10"/>
      <c r="I59" s="59"/>
      <c r="J59" s="9"/>
      <c r="K59" s="9"/>
      <c r="L59" s="9"/>
      <c r="M59" s="17"/>
      <c r="N59" s="10"/>
      <c r="O59" s="59"/>
      <c r="P59" s="9"/>
      <c r="Q59" s="9"/>
      <c r="R59" s="9"/>
      <c r="S59" s="9"/>
      <c r="T59" s="17"/>
      <c r="U59" s="1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spans="1:32" ht="30" customHeight="1">
      <c r="A60" s="6">
        <f t="shared" si="0"/>
        <v>47</v>
      </c>
      <c r="B60" s="56"/>
      <c r="C60" s="60"/>
      <c r="D60" s="2"/>
      <c r="E60" s="2"/>
      <c r="F60" s="2"/>
      <c r="G60" s="18"/>
      <c r="H60" s="7"/>
      <c r="I60" s="60"/>
      <c r="J60" s="2"/>
      <c r="K60" s="2"/>
      <c r="L60" s="2"/>
      <c r="M60" s="18"/>
      <c r="N60" s="7"/>
      <c r="O60" s="60"/>
      <c r="P60" s="2"/>
      <c r="Q60" s="2"/>
      <c r="R60" s="2"/>
      <c r="S60" s="2"/>
      <c r="T60" s="18"/>
      <c r="U60" s="7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spans="1:32" s="11" customFormat="1" ht="30" customHeight="1">
      <c r="A61" s="8">
        <f t="shared" si="0"/>
        <v>48</v>
      </c>
      <c r="B61" s="55"/>
      <c r="C61" s="59"/>
      <c r="D61" s="9"/>
      <c r="E61" s="9"/>
      <c r="F61" s="9"/>
      <c r="G61" s="17"/>
      <c r="H61" s="10"/>
      <c r="I61" s="59"/>
      <c r="J61" s="9"/>
      <c r="K61" s="9"/>
      <c r="L61" s="9"/>
      <c r="M61" s="17"/>
      <c r="N61" s="10"/>
      <c r="O61" s="59"/>
      <c r="P61" s="9"/>
      <c r="Q61" s="9"/>
      <c r="R61" s="9"/>
      <c r="S61" s="9"/>
      <c r="T61" s="17"/>
      <c r="U61" s="1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spans="1:32" ht="30" customHeight="1">
      <c r="A62" s="6">
        <f t="shared" si="0"/>
        <v>49</v>
      </c>
      <c r="B62" s="56"/>
      <c r="C62" s="60"/>
      <c r="D62" s="2"/>
      <c r="E62" s="2"/>
      <c r="F62" s="2"/>
      <c r="G62" s="18"/>
      <c r="H62" s="7"/>
      <c r="I62" s="60"/>
      <c r="J62" s="2"/>
      <c r="K62" s="2"/>
      <c r="L62" s="2"/>
      <c r="M62" s="18"/>
      <c r="N62" s="7"/>
      <c r="O62" s="60"/>
      <c r="P62" s="2"/>
      <c r="Q62" s="2"/>
      <c r="R62" s="2"/>
      <c r="S62" s="2"/>
      <c r="T62" s="18"/>
      <c r="U62" s="7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spans="1:32" s="11" customFormat="1" ht="30" customHeight="1" thickBot="1">
      <c r="A63" s="12">
        <f t="shared" si="0"/>
        <v>50</v>
      </c>
      <c r="B63" s="57"/>
      <c r="C63" s="63"/>
      <c r="D63" s="13"/>
      <c r="E63" s="13"/>
      <c r="F63" s="13"/>
      <c r="G63" s="19"/>
      <c r="H63" s="14"/>
      <c r="I63" s="63"/>
      <c r="J63" s="13"/>
      <c r="K63" s="13"/>
      <c r="L63" s="13"/>
      <c r="M63" s="19"/>
      <c r="N63" s="14"/>
      <c r="O63" s="63"/>
      <c r="P63" s="13"/>
      <c r="Q63" s="13"/>
      <c r="R63" s="13"/>
      <c r="S63" s="13"/>
      <c r="T63" s="19"/>
      <c r="U63" s="14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spans="22:32" ht="12.75"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</sheetData>
  <sheetProtection/>
  <printOptions/>
  <pageMargins left="0.25" right="0.2" top="0.17" bottom="0.16" header="0.36" footer="0.16"/>
  <pageSetup fitToHeight="2" horizontalDpi="1200" verticalDpi="12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4"/>
  <sheetViews>
    <sheetView zoomScale="75" zoomScaleNormal="75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K18" sqref="K18"/>
    </sheetView>
  </sheetViews>
  <sheetFormatPr defaultColWidth="12.7109375" defaultRowHeight="12.75"/>
  <cols>
    <col min="1" max="1" width="10.7109375" style="0" customWidth="1"/>
    <col min="2" max="6" width="9.7109375" style="0" customWidth="1"/>
    <col min="7" max="7" width="9.7109375" style="15" customWidth="1"/>
    <col min="8" max="12" width="9.7109375" style="0" customWidth="1"/>
    <col min="13" max="13" width="9.7109375" style="15" customWidth="1"/>
    <col min="14" max="19" width="9.7109375" style="0" customWidth="1"/>
    <col min="20" max="20" width="9.7109375" style="15" customWidth="1"/>
    <col min="21" max="21" width="9.7109375" style="0" customWidth="1"/>
  </cols>
  <sheetData>
    <row r="1" spans="1:19" ht="12.75">
      <c r="A1" s="1" t="s">
        <v>0</v>
      </c>
      <c r="E1" t="s">
        <v>22</v>
      </c>
      <c r="F1" s="34"/>
      <c r="P1" s="1"/>
      <c r="R1" s="97">
        <v>40561</v>
      </c>
      <c r="S1" t="s">
        <v>43</v>
      </c>
    </row>
    <row r="2" spans="1:16" ht="12.75">
      <c r="A2" s="1" t="s">
        <v>44</v>
      </c>
      <c r="E2" t="s">
        <v>41</v>
      </c>
      <c r="P2" s="1"/>
    </row>
    <row r="3" spans="1:16" ht="12.75">
      <c r="A3" s="1"/>
      <c r="P3" s="1"/>
    </row>
    <row r="4" spans="1:16" ht="12.75">
      <c r="A4" s="100" t="s">
        <v>52</v>
      </c>
      <c r="F4" s="103" t="s">
        <v>54</v>
      </c>
      <c r="P4" s="1"/>
    </row>
    <row r="5" spans="1:2" ht="12.75">
      <c r="A5" s="83" t="s">
        <v>35</v>
      </c>
      <c r="B5" t="s">
        <v>34</v>
      </c>
    </row>
    <row r="6" spans="1:6" ht="12.75">
      <c r="A6" t="s">
        <v>21</v>
      </c>
      <c r="E6" s="35"/>
      <c r="F6" s="15"/>
    </row>
    <row r="7" spans="1:6" ht="12.75">
      <c r="A7" t="s">
        <v>20</v>
      </c>
      <c r="F7" s="15" t="s">
        <v>45</v>
      </c>
    </row>
    <row r="8" spans="3:20" s="43" customFormat="1" ht="12.75">
      <c r="C8" s="44" t="s">
        <v>42</v>
      </c>
      <c r="F8" s="45"/>
      <c r="G8" s="45"/>
      <c r="M8" s="45"/>
      <c r="Q8" s="44"/>
      <c r="T8" s="45"/>
    </row>
    <row r="9" spans="3:19" ht="13.5" thickBot="1">
      <c r="C9" s="1" t="s">
        <v>16</v>
      </c>
      <c r="E9" s="15"/>
      <c r="I9" s="1" t="s">
        <v>19</v>
      </c>
      <c r="O9" s="1" t="s">
        <v>18</v>
      </c>
      <c r="S9" s="50"/>
    </row>
    <row r="10" spans="1:21" s="26" customFormat="1" ht="12.75">
      <c r="A10" s="21"/>
      <c r="B10" s="21"/>
      <c r="C10" s="22" t="s">
        <v>5</v>
      </c>
      <c r="D10" s="23"/>
      <c r="E10" s="23"/>
      <c r="F10" s="24" t="s">
        <v>48</v>
      </c>
      <c r="G10" s="41"/>
      <c r="H10" s="25"/>
      <c r="I10" s="22" t="s">
        <v>15</v>
      </c>
      <c r="J10" s="23"/>
      <c r="K10" s="23"/>
      <c r="L10" s="24" t="s">
        <v>48</v>
      </c>
      <c r="M10" s="41"/>
      <c r="N10" s="23"/>
      <c r="O10" s="65" t="s">
        <v>46</v>
      </c>
      <c r="P10" s="23"/>
      <c r="Q10" s="23"/>
      <c r="R10" s="23"/>
      <c r="S10" s="24" t="s">
        <v>48</v>
      </c>
      <c r="T10" s="41"/>
      <c r="U10" s="25"/>
    </row>
    <row r="11" spans="1:21" s="26" customFormat="1" ht="12.75">
      <c r="A11" s="27"/>
      <c r="B11" s="27" t="s">
        <v>14</v>
      </c>
      <c r="C11" s="52" t="s">
        <v>6</v>
      </c>
      <c r="D11" s="53"/>
      <c r="E11" s="53"/>
      <c r="F11" s="53"/>
      <c r="G11" s="42" t="s">
        <v>17</v>
      </c>
      <c r="H11" s="28"/>
      <c r="I11" s="52" t="s">
        <v>6</v>
      </c>
      <c r="J11" s="53"/>
      <c r="K11" s="53"/>
      <c r="L11" s="53"/>
      <c r="M11" s="42" t="s">
        <v>17</v>
      </c>
      <c r="N11" s="27"/>
      <c r="O11" s="101" t="s">
        <v>47</v>
      </c>
      <c r="P11" s="53" t="s">
        <v>6</v>
      </c>
      <c r="Q11" s="53"/>
      <c r="R11" s="53"/>
      <c r="S11" s="53"/>
      <c r="T11" s="42" t="s">
        <v>17</v>
      </c>
      <c r="U11" s="28"/>
    </row>
    <row r="12" spans="1:21" s="26" customFormat="1" ht="12.75">
      <c r="A12" s="29" t="s">
        <v>2</v>
      </c>
      <c r="B12" s="30" t="s">
        <v>13</v>
      </c>
      <c r="C12" s="31" t="s">
        <v>7</v>
      </c>
      <c r="D12" s="30" t="s">
        <v>8</v>
      </c>
      <c r="E12" s="30" t="s">
        <v>9</v>
      </c>
      <c r="F12" s="30" t="s">
        <v>30</v>
      </c>
      <c r="G12" s="42" t="s">
        <v>12</v>
      </c>
      <c r="H12" s="28" t="s">
        <v>11</v>
      </c>
      <c r="I12" s="31" t="s">
        <v>7</v>
      </c>
      <c r="J12" s="30" t="s">
        <v>8</v>
      </c>
      <c r="K12" s="30" t="s">
        <v>9</v>
      </c>
      <c r="L12" s="30" t="s">
        <v>30</v>
      </c>
      <c r="M12" s="42" t="s">
        <v>12</v>
      </c>
      <c r="N12" s="27" t="s">
        <v>11</v>
      </c>
      <c r="O12" s="66" t="s">
        <v>28</v>
      </c>
      <c r="P12" s="30" t="s">
        <v>7</v>
      </c>
      <c r="Q12" s="30" t="s">
        <v>8</v>
      </c>
      <c r="R12" s="30" t="s">
        <v>9</v>
      </c>
      <c r="S12" s="30" t="s">
        <v>30</v>
      </c>
      <c r="T12" s="42" t="s">
        <v>12</v>
      </c>
      <c r="U12" s="28" t="s">
        <v>11</v>
      </c>
    </row>
    <row r="13" spans="1:32" s="26" customFormat="1" ht="13.5" thickBot="1">
      <c r="A13" s="27" t="s">
        <v>3</v>
      </c>
      <c r="B13" s="27" t="s">
        <v>4</v>
      </c>
      <c r="C13" s="32" t="s">
        <v>3</v>
      </c>
      <c r="D13" s="27" t="s">
        <v>10</v>
      </c>
      <c r="E13" s="27" t="s">
        <v>10</v>
      </c>
      <c r="F13" s="27" t="s">
        <v>4</v>
      </c>
      <c r="G13" s="32" t="s">
        <v>3</v>
      </c>
      <c r="H13" s="28" t="s">
        <v>4</v>
      </c>
      <c r="I13" s="32" t="s">
        <v>3</v>
      </c>
      <c r="J13" s="27" t="s">
        <v>10</v>
      </c>
      <c r="K13" s="27" t="s">
        <v>10</v>
      </c>
      <c r="L13" s="27" t="s">
        <v>4</v>
      </c>
      <c r="M13" s="32" t="s">
        <v>3</v>
      </c>
      <c r="N13" s="27" t="s">
        <v>4</v>
      </c>
      <c r="O13" s="67" t="s">
        <v>29</v>
      </c>
      <c r="P13" s="50" t="s">
        <v>3</v>
      </c>
      <c r="Q13" s="50" t="s">
        <v>10</v>
      </c>
      <c r="R13" s="50" t="s">
        <v>10</v>
      </c>
      <c r="S13" s="50" t="s">
        <v>4</v>
      </c>
      <c r="T13" s="49" t="s">
        <v>3</v>
      </c>
      <c r="U13" s="51" t="s">
        <v>4</v>
      </c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</row>
    <row r="14" spans="1:32" ht="30" customHeight="1">
      <c r="A14" s="3">
        <v>50</v>
      </c>
      <c r="B14" s="5"/>
      <c r="C14" s="104"/>
      <c r="D14" s="4"/>
      <c r="E14" s="4"/>
      <c r="F14" s="4"/>
      <c r="G14" s="16"/>
      <c r="H14" s="5"/>
      <c r="I14" s="58"/>
      <c r="J14" s="4"/>
      <c r="K14" s="4"/>
      <c r="L14" s="4"/>
      <c r="M14" s="16"/>
      <c r="N14" s="5"/>
      <c r="O14" s="58"/>
      <c r="P14" s="4"/>
      <c r="Q14" s="4"/>
      <c r="R14" s="4"/>
      <c r="S14" s="4"/>
      <c r="T14" s="16"/>
      <c r="U14" s="5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spans="1:32" s="11" customFormat="1" ht="30" customHeight="1">
      <c r="A15" s="8">
        <v>49</v>
      </c>
      <c r="B15" s="10"/>
      <c r="C15" s="105"/>
      <c r="D15" s="9"/>
      <c r="E15" s="9"/>
      <c r="F15" s="9"/>
      <c r="G15" s="17"/>
      <c r="H15" s="10"/>
      <c r="I15" s="59"/>
      <c r="J15" s="9"/>
      <c r="K15" s="9"/>
      <c r="L15" s="9"/>
      <c r="M15" s="17"/>
      <c r="N15" s="10"/>
      <c r="O15" s="59"/>
      <c r="P15" s="9"/>
      <c r="Q15" s="9"/>
      <c r="R15" s="9"/>
      <c r="S15" s="9"/>
      <c r="T15" s="17"/>
      <c r="U15" s="1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spans="1:32" ht="30" customHeight="1">
      <c r="A16" s="6">
        <v>48</v>
      </c>
      <c r="B16" s="7"/>
      <c r="C16" s="106"/>
      <c r="D16" s="2"/>
      <c r="E16" s="2"/>
      <c r="F16" s="2"/>
      <c r="G16" s="18"/>
      <c r="H16" s="7"/>
      <c r="I16" s="60"/>
      <c r="J16" s="2"/>
      <c r="K16" s="2"/>
      <c r="L16" s="2"/>
      <c r="M16" s="18"/>
      <c r="N16" s="7"/>
      <c r="O16" s="60"/>
      <c r="P16" s="2"/>
      <c r="Q16" s="2"/>
      <c r="R16" s="2"/>
      <c r="S16" s="2"/>
      <c r="T16" s="18"/>
      <c r="U16" s="7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spans="1:32" s="11" customFormat="1" ht="30" customHeight="1">
      <c r="A17" s="8">
        <v>47</v>
      </c>
      <c r="B17" s="10"/>
      <c r="C17" s="105"/>
      <c r="D17" s="9"/>
      <c r="E17" s="9"/>
      <c r="F17" s="9"/>
      <c r="G17" s="17"/>
      <c r="H17" s="10"/>
      <c r="I17" s="59"/>
      <c r="J17" s="9"/>
      <c r="K17" s="9"/>
      <c r="L17" s="9"/>
      <c r="M17" s="17"/>
      <c r="N17" s="10"/>
      <c r="O17" s="59"/>
      <c r="P17" s="9"/>
      <c r="Q17" s="9"/>
      <c r="R17" s="9"/>
      <c r="S17" s="9"/>
      <c r="T17" s="17"/>
      <c r="U17" s="1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spans="1:32" ht="30" customHeight="1">
      <c r="A18" s="6">
        <v>46</v>
      </c>
      <c r="B18" s="7"/>
      <c r="C18" s="38"/>
      <c r="D18" s="2"/>
      <c r="E18" s="2"/>
      <c r="F18" s="2"/>
      <c r="G18" s="18"/>
      <c r="H18" s="7"/>
      <c r="I18" s="60"/>
      <c r="J18" s="2"/>
      <c r="K18" s="2"/>
      <c r="L18" s="2"/>
      <c r="M18" s="61"/>
      <c r="N18" s="7"/>
      <c r="O18" s="60"/>
      <c r="P18" s="2"/>
      <c r="Q18" s="2"/>
      <c r="R18" s="2"/>
      <c r="S18" s="2"/>
      <c r="T18" s="61"/>
      <c r="U18" s="7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spans="1:32" s="11" customFormat="1" ht="30" customHeight="1">
      <c r="A19" s="8">
        <v>45</v>
      </c>
      <c r="B19" s="10"/>
      <c r="C19" s="105"/>
      <c r="D19" s="9"/>
      <c r="E19" s="9"/>
      <c r="F19" s="9"/>
      <c r="G19" s="17"/>
      <c r="H19" s="10"/>
      <c r="I19" s="59"/>
      <c r="J19" s="9"/>
      <c r="K19" s="9"/>
      <c r="L19" s="9"/>
      <c r="M19" s="17"/>
      <c r="N19" s="10"/>
      <c r="O19" s="59"/>
      <c r="P19" s="9"/>
      <c r="Q19" s="9"/>
      <c r="R19" s="9"/>
      <c r="S19" s="9"/>
      <c r="T19" s="17"/>
      <c r="U19" s="1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spans="1:32" ht="30" customHeight="1">
      <c r="A20" s="6">
        <v>44</v>
      </c>
      <c r="B20" s="7"/>
      <c r="C20" s="106"/>
      <c r="D20" s="2"/>
      <c r="E20" s="2"/>
      <c r="F20" s="2"/>
      <c r="G20" s="18"/>
      <c r="H20" s="7"/>
      <c r="I20" s="60"/>
      <c r="J20" s="2"/>
      <c r="K20" s="2"/>
      <c r="L20" s="2"/>
      <c r="M20" s="18"/>
      <c r="N20" s="7"/>
      <c r="O20" s="60"/>
      <c r="P20" s="2"/>
      <c r="Q20" s="2"/>
      <c r="R20" s="2"/>
      <c r="S20" s="2"/>
      <c r="T20" s="18"/>
      <c r="U20" s="7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spans="1:32" s="11" customFormat="1" ht="30" customHeight="1">
      <c r="A21" s="8">
        <v>43</v>
      </c>
      <c r="B21" s="10"/>
      <c r="C21" s="105"/>
      <c r="D21" s="9"/>
      <c r="E21" s="9"/>
      <c r="F21" s="9"/>
      <c r="G21" s="17"/>
      <c r="H21" s="10"/>
      <c r="I21" s="59"/>
      <c r="J21" s="9"/>
      <c r="K21" s="9"/>
      <c r="L21" s="9"/>
      <c r="M21" s="17"/>
      <c r="N21" s="10"/>
      <c r="O21" s="59"/>
      <c r="P21" s="9"/>
      <c r="Q21" s="9"/>
      <c r="R21" s="9"/>
      <c r="S21" s="9"/>
      <c r="T21" s="17"/>
      <c r="U21" s="1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spans="1:32" ht="30" customHeight="1">
      <c r="A22" s="6">
        <v>42</v>
      </c>
      <c r="B22" s="7"/>
      <c r="C22" s="106"/>
      <c r="D22" s="2"/>
      <c r="E22" s="2"/>
      <c r="F22" s="2"/>
      <c r="G22" s="18"/>
      <c r="H22" s="7"/>
      <c r="I22" s="60"/>
      <c r="J22" s="2"/>
      <c r="K22" s="2"/>
      <c r="L22" s="2"/>
      <c r="M22" s="18"/>
      <c r="N22" s="7"/>
      <c r="O22" s="60"/>
      <c r="P22" s="2"/>
      <c r="Q22" s="2"/>
      <c r="R22" s="2"/>
      <c r="S22" s="2"/>
      <c r="T22" s="18"/>
      <c r="U22" s="7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spans="1:32" s="11" customFormat="1" ht="30" customHeight="1">
      <c r="A23" s="8">
        <v>41</v>
      </c>
      <c r="B23" s="10"/>
      <c r="C23" s="105"/>
      <c r="D23" s="9"/>
      <c r="E23" s="9"/>
      <c r="F23" s="9"/>
      <c r="G23" s="17"/>
      <c r="H23" s="10"/>
      <c r="I23" s="59"/>
      <c r="J23" s="9"/>
      <c r="K23" s="9"/>
      <c r="L23" s="9"/>
      <c r="M23" s="17"/>
      <c r="N23" s="10"/>
      <c r="O23" s="59"/>
      <c r="P23" s="9"/>
      <c r="Q23" s="9"/>
      <c r="R23" s="9"/>
      <c r="S23" s="9"/>
      <c r="T23" s="17"/>
      <c r="U23" s="1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2" ht="30" customHeight="1">
      <c r="A24" s="6">
        <v>40</v>
      </c>
      <c r="B24" s="7"/>
      <c r="C24" s="106"/>
      <c r="D24" s="2"/>
      <c r="E24" s="2"/>
      <c r="F24" s="2"/>
      <c r="G24" s="18"/>
      <c r="H24" s="7"/>
      <c r="I24" s="60"/>
      <c r="J24" s="2"/>
      <c r="K24" s="2"/>
      <c r="L24" s="2"/>
      <c r="M24" s="18"/>
      <c r="N24" s="7"/>
      <c r="O24" s="60"/>
      <c r="P24" s="2"/>
      <c r="Q24" s="2"/>
      <c r="R24" s="2"/>
      <c r="S24" s="2"/>
      <c r="T24" s="18"/>
      <c r="U24" s="7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spans="1:32" s="11" customFormat="1" ht="30" customHeight="1">
      <c r="A25" s="8">
        <v>39</v>
      </c>
      <c r="B25" s="10"/>
      <c r="C25" s="105"/>
      <c r="D25" s="9"/>
      <c r="E25" s="9"/>
      <c r="F25" s="9"/>
      <c r="G25" s="17"/>
      <c r="H25" s="10"/>
      <c r="I25" s="59"/>
      <c r="J25" s="9"/>
      <c r="K25" s="9"/>
      <c r="L25" s="9"/>
      <c r="M25" s="17"/>
      <c r="N25" s="10"/>
      <c r="O25" s="59"/>
      <c r="P25" s="9"/>
      <c r="Q25" s="9"/>
      <c r="R25" s="9"/>
      <c r="S25" s="9"/>
      <c r="T25" s="17"/>
      <c r="U25" s="1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spans="1:32" ht="30" customHeight="1">
      <c r="A26" s="6">
        <v>38</v>
      </c>
      <c r="B26" s="7"/>
      <c r="C26" s="106"/>
      <c r="D26" s="2"/>
      <c r="E26" s="2"/>
      <c r="F26" s="2"/>
      <c r="G26" s="18"/>
      <c r="H26" s="7"/>
      <c r="I26" s="60"/>
      <c r="J26" s="2"/>
      <c r="K26" s="2"/>
      <c r="L26" s="2"/>
      <c r="M26" s="18"/>
      <c r="N26" s="7"/>
      <c r="O26" s="60"/>
      <c r="P26" s="2"/>
      <c r="Q26" s="2"/>
      <c r="R26" s="2"/>
      <c r="S26" s="2"/>
      <c r="T26" s="18"/>
      <c r="U26" s="7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spans="1:32" s="11" customFormat="1" ht="30" customHeight="1">
      <c r="A27" s="8">
        <v>37</v>
      </c>
      <c r="B27" s="10"/>
      <c r="C27" s="105"/>
      <c r="D27" s="9"/>
      <c r="E27" s="9"/>
      <c r="F27" s="9"/>
      <c r="G27" s="17"/>
      <c r="H27" s="10"/>
      <c r="I27" s="59"/>
      <c r="J27" s="9"/>
      <c r="K27" s="9"/>
      <c r="L27" s="9"/>
      <c r="M27" s="17"/>
      <c r="N27" s="10"/>
      <c r="O27" s="59"/>
      <c r="P27" s="9"/>
      <c r="Q27" s="9"/>
      <c r="R27" s="9"/>
      <c r="S27" s="9"/>
      <c r="T27" s="17"/>
      <c r="U27" s="1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ht="30" customHeight="1">
      <c r="A28" s="6">
        <v>36</v>
      </c>
      <c r="B28" s="7"/>
      <c r="C28" s="106"/>
      <c r="D28" s="2"/>
      <c r="E28" s="2"/>
      <c r="F28" s="2"/>
      <c r="G28" s="18"/>
      <c r="H28" s="7"/>
      <c r="I28" s="60"/>
      <c r="J28" s="2"/>
      <c r="K28" s="2"/>
      <c r="L28" s="2"/>
      <c r="M28" s="18"/>
      <c r="N28" s="7"/>
      <c r="O28" s="60"/>
      <c r="P28" s="2"/>
      <c r="Q28" s="2"/>
      <c r="R28" s="2"/>
      <c r="S28" s="2"/>
      <c r="T28" s="18"/>
      <c r="U28" s="7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spans="1:32" s="11" customFormat="1" ht="30" customHeight="1">
      <c r="A29" s="8">
        <v>35</v>
      </c>
      <c r="B29" s="10"/>
      <c r="C29" s="105"/>
      <c r="D29" s="9"/>
      <c r="E29" s="9"/>
      <c r="F29" s="9"/>
      <c r="G29" s="17"/>
      <c r="H29" s="10"/>
      <c r="I29" s="59"/>
      <c r="J29" s="9"/>
      <c r="K29" s="9"/>
      <c r="L29" s="9"/>
      <c r="M29" s="17"/>
      <c r="N29" s="10"/>
      <c r="O29" s="59"/>
      <c r="P29" s="9"/>
      <c r="Q29" s="9"/>
      <c r="R29" s="9"/>
      <c r="S29" s="9"/>
      <c r="T29" s="17"/>
      <c r="U29" s="1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spans="1:32" ht="30" customHeight="1">
      <c r="A30" s="6">
        <v>34</v>
      </c>
      <c r="B30" s="7"/>
      <c r="C30" s="106"/>
      <c r="D30" s="2"/>
      <c r="E30" s="2"/>
      <c r="F30" s="2"/>
      <c r="G30" s="18"/>
      <c r="H30" s="7"/>
      <c r="I30" s="60"/>
      <c r="J30" s="2"/>
      <c r="K30" s="2"/>
      <c r="L30" s="2"/>
      <c r="M30" s="18"/>
      <c r="N30" s="7"/>
      <c r="O30" s="60"/>
      <c r="P30" s="2"/>
      <c r="Q30" s="2"/>
      <c r="R30" s="2"/>
      <c r="S30" s="2"/>
      <c r="T30" s="18"/>
      <c r="U30" s="7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spans="1:32" s="11" customFormat="1" ht="30" customHeight="1">
      <c r="A31" s="8">
        <v>33</v>
      </c>
      <c r="B31" s="10"/>
      <c r="C31" s="105"/>
      <c r="D31" s="9"/>
      <c r="E31" s="9"/>
      <c r="F31" s="9"/>
      <c r="G31" s="17"/>
      <c r="H31" s="10"/>
      <c r="I31" s="59"/>
      <c r="J31" s="9"/>
      <c r="K31" s="9"/>
      <c r="L31" s="9"/>
      <c r="M31" s="17"/>
      <c r="N31" s="10"/>
      <c r="O31" s="59"/>
      <c r="P31" s="9"/>
      <c r="Q31" s="9"/>
      <c r="R31" s="9"/>
      <c r="S31" s="9"/>
      <c r="T31" s="17"/>
      <c r="U31" s="1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spans="1:32" ht="30" customHeight="1">
      <c r="A32" s="6">
        <v>32</v>
      </c>
      <c r="B32" s="7"/>
      <c r="C32" s="106"/>
      <c r="D32" s="2"/>
      <c r="E32" s="2"/>
      <c r="F32" s="2"/>
      <c r="G32" s="18"/>
      <c r="H32" s="7"/>
      <c r="I32" s="60"/>
      <c r="J32" s="2"/>
      <c r="K32" s="2"/>
      <c r="L32" s="2"/>
      <c r="M32" s="18"/>
      <c r="N32" s="7"/>
      <c r="O32" s="60"/>
      <c r="P32" s="2"/>
      <c r="Q32" s="2"/>
      <c r="R32" s="2"/>
      <c r="S32" s="2"/>
      <c r="T32" s="18"/>
      <c r="U32" s="7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spans="1:32" s="11" customFormat="1" ht="30" customHeight="1">
      <c r="A33" s="8">
        <v>31</v>
      </c>
      <c r="B33" s="10"/>
      <c r="C33" s="62"/>
      <c r="D33" s="9"/>
      <c r="E33" s="9"/>
      <c r="F33" s="9"/>
      <c r="G33" s="9"/>
      <c r="H33" s="10"/>
      <c r="I33" s="59"/>
      <c r="J33" s="9"/>
      <c r="K33" s="9"/>
      <c r="L33" s="9"/>
      <c r="M33" s="62"/>
      <c r="N33" s="10"/>
      <c r="O33" s="59"/>
      <c r="P33" s="9"/>
      <c r="Q33" s="9"/>
      <c r="R33" s="9"/>
      <c r="S33" s="9"/>
      <c r="T33" s="62"/>
      <c r="U33" s="1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spans="1:32" ht="30" customHeight="1">
      <c r="A34" s="6">
        <v>30</v>
      </c>
      <c r="B34" s="7"/>
      <c r="C34" s="106"/>
      <c r="D34" s="2"/>
      <c r="E34" s="2"/>
      <c r="F34" s="2"/>
      <c r="G34" s="18"/>
      <c r="H34" s="7"/>
      <c r="I34" s="60"/>
      <c r="J34" s="2"/>
      <c r="K34" s="2"/>
      <c r="L34" s="2"/>
      <c r="M34" s="18"/>
      <c r="N34" s="7"/>
      <c r="O34" s="60"/>
      <c r="P34" s="2"/>
      <c r="Q34" s="2"/>
      <c r="R34" s="2"/>
      <c r="S34" s="2"/>
      <c r="T34" s="18"/>
      <c r="U34" s="7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</row>
    <row r="35" spans="1:32" s="11" customFormat="1" ht="30" customHeight="1">
      <c r="A35" s="8">
        <v>29</v>
      </c>
      <c r="B35" s="10"/>
      <c r="C35" s="105"/>
      <c r="D35" s="9"/>
      <c r="E35" s="9"/>
      <c r="F35" s="9"/>
      <c r="G35" s="17"/>
      <c r="H35" s="10"/>
      <c r="I35" s="59"/>
      <c r="J35" s="9"/>
      <c r="K35" s="9"/>
      <c r="L35" s="9"/>
      <c r="M35" s="17"/>
      <c r="N35" s="10"/>
      <c r="O35" s="59"/>
      <c r="P35" s="9"/>
      <c r="Q35" s="9"/>
      <c r="R35" s="9"/>
      <c r="S35" s="9"/>
      <c r="T35" s="17"/>
      <c r="U35" s="1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</row>
    <row r="36" spans="1:32" ht="30" customHeight="1">
      <c r="A36" s="6">
        <v>28</v>
      </c>
      <c r="B36" s="7"/>
      <c r="C36" s="106"/>
      <c r="D36" s="2"/>
      <c r="E36" s="2"/>
      <c r="F36" s="2"/>
      <c r="G36" s="18"/>
      <c r="H36" s="7"/>
      <c r="I36" s="60"/>
      <c r="J36" s="2"/>
      <c r="K36" s="2"/>
      <c r="L36" s="2"/>
      <c r="M36" s="18"/>
      <c r="N36" s="7"/>
      <c r="O36" s="60"/>
      <c r="P36" s="2"/>
      <c r="Q36" s="2"/>
      <c r="R36" s="2"/>
      <c r="S36" s="2"/>
      <c r="T36" s="18"/>
      <c r="U36" s="7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spans="1:32" s="11" customFormat="1" ht="30" customHeight="1">
      <c r="A37" s="8">
        <v>27</v>
      </c>
      <c r="B37" s="10"/>
      <c r="C37" s="105"/>
      <c r="D37" s="9"/>
      <c r="E37" s="9"/>
      <c r="F37" s="9"/>
      <c r="G37" s="17"/>
      <c r="H37" s="10"/>
      <c r="I37" s="59"/>
      <c r="J37" s="9"/>
      <c r="K37" s="9"/>
      <c r="L37" s="9"/>
      <c r="M37" s="17"/>
      <c r="N37" s="10"/>
      <c r="O37" s="59"/>
      <c r="P37" s="9"/>
      <c r="Q37" s="9"/>
      <c r="R37" s="9"/>
      <c r="S37" s="9"/>
      <c r="T37" s="17"/>
      <c r="U37" s="1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</row>
    <row r="38" spans="1:32" ht="30" customHeight="1">
      <c r="A38" s="6">
        <v>26</v>
      </c>
      <c r="B38" s="7"/>
      <c r="C38" s="106"/>
      <c r="D38" s="2"/>
      <c r="E38" s="2"/>
      <c r="F38" s="2"/>
      <c r="G38" s="18"/>
      <c r="H38" s="7"/>
      <c r="I38" s="60"/>
      <c r="J38" s="2"/>
      <c r="K38" s="2"/>
      <c r="L38" s="2"/>
      <c r="M38" s="18"/>
      <c r="N38" s="7"/>
      <c r="O38" s="60"/>
      <c r="P38" s="2"/>
      <c r="Q38" s="2"/>
      <c r="R38" s="2"/>
      <c r="S38" s="2"/>
      <c r="T38" s="18"/>
      <c r="U38" s="7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</row>
    <row r="39" spans="1:32" s="11" customFormat="1" ht="30" customHeight="1">
      <c r="A39" s="8">
        <v>25</v>
      </c>
      <c r="B39" s="10"/>
      <c r="C39" s="105"/>
      <c r="D39" s="9"/>
      <c r="E39" s="9"/>
      <c r="F39" s="9"/>
      <c r="G39" s="17"/>
      <c r="H39" s="10"/>
      <c r="I39" s="59"/>
      <c r="J39" s="9"/>
      <c r="K39" s="9"/>
      <c r="L39" s="9"/>
      <c r="M39" s="17"/>
      <c r="N39" s="10"/>
      <c r="O39" s="59"/>
      <c r="P39" s="9"/>
      <c r="Q39" s="9"/>
      <c r="R39" s="9"/>
      <c r="S39" s="9"/>
      <c r="T39" s="17"/>
      <c r="U39" s="1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</row>
    <row r="40" spans="1:32" ht="30" customHeight="1">
      <c r="A40" s="6">
        <v>24</v>
      </c>
      <c r="B40" s="7"/>
      <c r="C40" s="106"/>
      <c r="D40" s="2"/>
      <c r="E40" s="2"/>
      <c r="F40" s="2"/>
      <c r="G40" s="18"/>
      <c r="H40" s="7"/>
      <c r="I40" s="60"/>
      <c r="J40" s="2"/>
      <c r="K40" s="2"/>
      <c r="L40" s="2"/>
      <c r="M40" s="18"/>
      <c r="N40" s="7"/>
      <c r="O40" s="60"/>
      <c r="P40" s="2"/>
      <c r="Q40" s="2"/>
      <c r="R40" s="2"/>
      <c r="S40" s="2"/>
      <c r="T40" s="18"/>
      <c r="U40" s="7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</row>
    <row r="41" spans="1:32" s="11" customFormat="1" ht="30" customHeight="1">
      <c r="A41" s="8">
        <v>23</v>
      </c>
      <c r="B41" s="10"/>
      <c r="C41" s="105"/>
      <c r="D41" s="9"/>
      <c r="E41" s="9"/>
      <c r="F41" s="9"/>
      <c r="G41" s="17"/>
      <c r="H41" s="10"/>
      <c r="I41" s="59"/>
      <c r="J41" s="9"/>
      <c r="K41" s="9"/>
      <c r="L41" s="9"/>
      <c r="M41" s="17"/>
      <c r="N41" s="10"/>
      <c r="O41" s="59"/>
      <c r="P41" s="9"/>
      <c r="Q41" s="9"/>
      <c r="R41" s="9"/>
      <c r="S41" s="9"/>
      <c r="T41" s="17"/>
      <c r="U41" s="1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</row>
    <row r="42" spans="1:32" ht="30" customHeight="1">
      <c r="A42" s="6">
        <v>22</v>
      </c>
      <c r="B42" s="7"/>
      <c r="C42" s="106"/>
      <c r="D42" s="2"/>
      <c r="E42" s="2"/>
      <c r="F42" s="2"/>
      <c r="G42" s="18"/>
      <c r="H42" s="7"/>
      <c r="I42" s="60"/>
      <c r="J42" s="2"/>
      <c r="K42" s="2"/>
      <c r="L42" s="2"/>
      <c r="M42" s="18"/>
      <c r="N42" s="7"/>
      <c r="O42" s="60"/>
      <c r="P42" s="2"/>
      <c r="Q42" s="2"/>
      <c r="R42" s="2"/>
      <c r="S42" s="2"/>
      <c r="T42" s="18"/>
      <c r="U42" s="7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</row>
    <row r="43" spans="1:32" s="11" customFormat="1" ht="30" customHeight="1">
      <c r="A43" s="8">
        <v>21</v>
      </c>
      <c r="B43" s="10"/>
      <c r="C43" s="105"/>
      <c r="D43" s="9"/>
      <c r="E43" s="9"/>
      <c r="F43" s="9"/>
      <c r="G43" s="17"/>
      <c r="H43" s="10"/>
      <c r="I43" s="59"/>
      <c r="J43" s="9"/>
      <c r="K43" s="9"/>
      <c r="L43" s="9"/>
      <c r="M43" s="17"/>
      <c r="N43" s="10"/>
      <c r="O43" s="59"/>
      <c r="P43" s="9"/>
      <c r="Q43" s="9"/>
      <c r="R43" s="9"/>
      <c r="S43" s="9"/>
      <c r="T43" s="17"/>
      <c r="U43" s="1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</row>
    <row r="44" spans="1:32" ht="30" customHeight="1">
      <c r="A44" s="6">
        <v>20</v>
      </c>
      <c r="B44" s="7"/>
      <c r="C44" s="106"/>
      <c r="D44" s="36"/>
      <c r="E44" s="2"/>
      <c r="F44" s="2"/>
      <c r="G44" s="18"/>
      <c r="H44" s="7"/>
      <c r="I44" s="60"/>
      <c r="J44" s="2"/>
      <c r="K44" s="2"/>
      <c r="L44" s="2"/>
      <c r="M44" s="18"/>
      <c r="N44" s="7"/>
      <c r="O44" s="60"/>
      <c r="P44" s="2"/>
      <c r="Q44" s="2"/>
      <c r="R44" s="2"/>
      <c r="S44" s="2"/>
      <c r="T44" s="18"/>
      <c r="U44" s="7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</row>
    <row r="45" spans="1:32" s="11" customFormat="1" ht="30" customHeight="1">
      <c r="A45" s="8">
        <v>19</v>
      </c>
      <c r="B45" s="10"/>
      <c r="C45" s="105"/>
      <c r="D45" s="9"/>
      <c r="E45" s="9"/>
      <c r="F45" s="9"/>
      <c r="G45" s="17"/>
      <c r="H45" s="10"/>
      <c r="I45" s="59"/>
      <c r="J45" s="9"/>
      <c r="K45" s="9"/>
      <c r="L45" s="9"/>
      <c r="M45" s="17"/>
      <c r="N45" s="10"/>
      <c r="O45" s="59"/>
      <c r="P45" s="9"/>
      <c r="Q45" s="9"/>
      <c r="R45" s="9"/>
      <c r="S45" s="9"/>
      <c r="T45" s="17"/>
      <c r="U45" s="1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spans="1:32" ht="30" customHeight="1">
      <c r="A46" s="6">
        <v>18</v>
      </c>
      <c r="B46" s="7"/>
      <c r="C46" s="106"/>
      <c r="D46" s="2"/>
      <c r="E46" s="2"/>
      <c r="F46" s="2"/>
      <c r="G46" s="18"/>
      <c r="H46" s="7"/>
      <c r="I46" s="60"/>
      <c r="J46" s="2"/>
      <c r="K46" s="2"/>
      <c r="L46" s="2"/>
      <c r="M46" s="18"/>
      <c r="N46" s="7"/>
      <c r="O46" s="60"/>
      <c r="P46" s="2"/>
      <c r="Q46" s="2"/>
      <c r="R46" s="2"/>
      <c r="S46" s="2"/>
      <c r="T46" s="18"/>
      <c r="U46" s="7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</row>
    <row r="47" spans="1:32" s="11" customFormat="1" ht="30" customHeight="1">
      <c r="A47" s="8">
        <v>17</v>
      </c>
      <c r="B47" s="10"/>
      <c r="C47" s="105"/>
      <c r="D47" s="9"/>
      <c r="E47" s="9"/>
      <c r="F47" s="9"/>
      <c r="G47" s="17"/>
      <c r="H47" s="10"/>
      <c r="I47" s="59"/>
      <c r="J47" s="9"/>
      <c r="K47" s="9"/>
      <c r="L47" s="9"/>
      <c r="M47" s="17"/>
      <c r="N47" s="10"/>
      <c r="O47" s="59"/>
      <c r="P47" s="9"/>
      <c r="Q47" s="9"/>
      <c r="R47" s="9"/>
      <c r="S47" s="9"/>
      <c r="T47" s="17"/>
      <c r="U47" s="1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</row>
    <row r="48" spans="1:32" ht="30" customHeight="1">
      <c r="A48" s="6">
        <v>16</v>
      </c>
      <c r="B48" s="7"/>
      <c r="C48" s="106"/>
      <c r="D48" s="2"/>
      <c r="E48" s="2"/>
      <c r="F48" s="2"/>
      <c r="G48" s="18"/>
      <c r="H48" s="7"/>
      <c r="I48" s="60"/>
      <c r="J48" s="2"/>
      <c r="K48" s="2"/>
      <c r="L48" s="2"/>
      <c r="M48" s="18"/>
      <c r="N48" s="7"/>
      <c r="O48" s="60"/>
      <c r="P48" s="2"/>
      <c r="Q48" s="2"/>
      <c r="R48" s="2"/>
      <c r="S48" s="2"/>
      <c r="T48" s="18"/>
      <c r="U48" s="7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</row>
    <row r="49" spans="1:32" s="11" customFormat="1" ht="30" customHeight="1">
      <c r="A49" s="8">
        <v>15</v>
      </c>
      <c r="B49" s="10"/>
      <c r="C49" s="105"/>
      <c r="D49" s="9"/>
      <c r="E49" s="9"/>
      <c r="F49" s="9"/>
      <c r="G49" s="17"/>
      <c r="H49" s="10"/>
      <c r="I49" s="59"/>
      <c r="J49" s="9"/>
      <c r="K49" s="9"/>
      <c r="L49" s="9"/>
      <c r="M49" s="17"/>
      <c r="N49" s="10"/>
      <c r="O49" s="59"/>
      <c r="P49" s="9"/>
      <c r="Q49" s="9"/>
      <c r="R49" s="9"/>
      <c r="S49" s="9"/>
      <c r="T49" s="17"/>
      <c r="U49" s="1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spans="1:32" ht="30" customHeight="1">
      <c r="A50" s="6">
        <v>14</v>
      </c>
      <c r="B50" s="7"/>
      <c r="C50" s="106"/>
      <c r="D50" s="36"/>
      <c r="E50" s="2"/>
      <c r="F50" s="2"/>
      <c r="G50" s="18"/>
      <c r="H50" s="7"/>
      <c r="I50" s="60"/>
      <c r="J50" s="2"/>
      <c r="K50" s="2"/>
      <c r="L50" s="2"/>
      <c r="M50" s="18"/>
      <c r="N50" s="7"/>
      <c r="O50" s="60"/>
      <c r="P50" s="2"/>
      <c r="Q50" s="2"/>
      <c r="R50" s="2"/>
      <c r="S50" s="2"/>
      <c r="T50" s="18"/>
      <c r="U50" s="7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</row>
    <row r="51" spans="1:32" s="11" customFormat="1" ht="30" customHeight="1">
      <c r="A51" s="8">
        <v>13</v>
      </c>
      <c r="B51" s="10"/>
      <c r="C51" s="105"/>
      <c r="D51" s="9"/>
      <c r="E51" s="9"/>
      <c r="F51" s="9"/>
      <c r="G51" s="17"/>
      <c r="H51" s="10"/>
      <c r="I51" s="59"/>
      <c r="J51" s="9"/>
      <c r="K51" s="9"/>
      <c r="L51" s="9"/>
      <c r="M51" s="17"/>
      <c r="N51" s="10"/>
      <c r="O51" s="59"/>
      <c r="P51" s="9"/>
      <c r="Q51" s="9"/>
      <c r="R51" s="9"/>
      <c r="S51" s="9"/>
      <c r="T51" s="17"/>
      <c r="U51" s="1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</row>
    <row r="52" spans="1:32" ht="30" customHeight="1">
      <c r="A52" s="6">
        <v>12</v>
      </c>
      <c r="B52" s="7"/>
      <c r="C52" s="106"/>
      <c r="D52" s="2"/>
      <c r="E52" s="2"/>
      <c r="F52" s="2"/>
      <c r="G52" s="18"/>
      <c r="H52" s="7"/>
      <c r="I52" s="60"/>
      <c r="J52" s="2"/>
      <c r="K52" s="2"/>
      <c r="L52" s="2"/>
      <c r="M52" s="18"/>
      <c r="N52" s="7"/>
      <c r="O52" s="60"/>
      <c r="P52" s="2"/>
      <c r="Q52" s="2"/>
      <c r="R52" s="2"/>
      <c r="S52" s="2"/>
      <c r="T52" s="18"/>
      <c r="U52" s="7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</row>
    <row r="53" spans="1:32" s="11" customFormat="1" ht="30" customHeight="1">
      <c r="A53" s="8">
        <v>11</v>
      </c>
      <c r="B53" s="10"/>
      <c r="C53" s="105"/>
      <c r="D53" s="9"/>
      <c r="E53" s="9"/>
      <c r="F53" s="9"/>
      <c r="G53" s="17"/>
      <c r="H53" s="10"/>
      <c r="I53" s="59"/>
      <c r="J53" s="9"/>
      <c r="K53" s="9"/>
      <c r="L53" s="9"/>
      <c r="M53" s="17"/>
      <c r="N53" s="10"/>
      <c r="O53" s="59"/>
      <c r="P53" s="9"/>
      <c r="Q53" s="9"/>
      <c r="R53" s="9"/>
      <c r="S53" s="9"/>
      <c r="T53" s="17"/>
      <c r="U53" s="1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</row>
    <row r="54" spans="1:32" ht="30" customHeight="1">
      <c r="A54" s="6">
        <v>10</v>
      </c>
      <c r="B54" s="7"/>
      <c r="C54" s="106"/>
      <c r="D54" s="2"/>
      <c r="E54" s="2"/>
      <c r="F54" s="2"/>
      <c r="G54" s="18"/>
      <c r="H54" s="7"/>
      <c r="I54" s="60"/>
      <c r="J54" s="2"/>
      <c r="K54" s="2"/>
      <c r="L54" s="2"/>
      <c r="M54" s="18"/>
      <c r="N54" s="7"/>
      <c r="O54" s="60"/>
      <c r="P54" s="2"/>
      <c r="Q54" s="2"/>
      <c r="R54" s="2"/>
      <c r="S54" s="2"/>
      <c r="T54" s="18"/>
      <c r="U54" s="7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spans="1:32" s="11" customFormat="1" ht="30" customHeight="1">
      <c r="A55" s="8">
        <v>9</v>
      </c>
      <c r="B55" s="10"/>
      <c r="C55" s="105"/>
      <c r="D55" s="9"/>
      <c r="E55" s="9"/>
      <c r="F55" s="9"/>
      <c r="G55" s="17"/>
      <c r="H55" s="10"/>
      <c r="I55" s="59"/>
      <c r="J55" s="9"/>
      <c r="K55" s="9"/>
      <c r="L55" s="9"/>
      <c r="M55" s="17"/>
      <c r="N55" s="10"/>
      <c r="O55" s="59"/>
      <c r="P55" s="9"/>
      <c r="Q55" s="9"/>
      <c r="R55" s="9"/>
      <c r="S55" s="9"/>
      <c r="T55" s="17"/>
      <c r="U55" s="1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spans="1:32" ht="30" customHeight="1">
      <c r="A56" s="6">
        <v>8</v>
      </c>
      <c r="B56" s="7"/>
      <c r="C56" s="106"/>
      <c r="D56" s="2"/>
      <c r="E56" s="2"/>
      <c r="F56" s="2"/>
      <c r="G56" s="18"/>
      <c r="H56" s="7"/>
      <c r="I56" s="60"/>
      <c r="J56" s="2"/>
      <c r="K56" s="2"/>
      <c r="L56" s="2"/>
      <c r="M56" s="18"/>
      <c r="N56" s="7"/>
      <c r="O56" s="60"/>
      <c r="P56" s="2"/>
      <c r="Q56" s="2"/>
      <c r="R56" s="2"/>
      <c r="S56" s="2"/>
      <c r="T56" s="18"/>
      <c r="U56" s="7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spans="1:32" s="11" customFormat="1" ht="30" customHeight="1">
      <c r="A57" s="8">
        <v>7</v>
      </c>
      <c r="B57" s="10"/>
      <c r="C57" s="105"/>
      <c r="D57" s="9"/>
      <c r="E57" s="9"/>
      <c r="F57" s="9"/>
      <c r="G57" s="17"/>
      <c r="H57" s="10"/>
      <c r="I57" s="59"/>
      <c r="J57" s="9"/>
      <c r="K57" s="9"/>
      <c r="L57" s="9"/>
      <c r="M57" s="17"/>
      <c r="N57" s="10"/>
      <c r="O57" s="59"/>
      <c r="P57" s="9"/>
      <c r="Q57" s="9"/>
      <c r="R57" s="9"/>
      <c r="S57" s="9"/>
      <c r="T57" s="17"/>
      <c r="U57" s="1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spans="1:32" ht="30" customHeight="1">
      <c r="A58" s="6">
        <v>6</v>
      </c>
      <c r="B58" s="7"/>
      <c r="C58" s="106"/>
      <c r="D58" s="2"/>
      <c r="E58" s="2"/>
      <c r="F58" s="2"/>
      <c r="G58" s="18"/>
      <c r="H58" s="7"/>
      <c r="I58" s="60"/>
      <c r="J58" s="2"/>
      <c r="K58" s="2"/>
      <c r="L58" s="2"/>
      <c r="M58" s="18"/>
      <c r="N58" s="7"/>
      <c r="O58" s="60"/>
      <c r="P58" s="2"/>
      <c r="Q58" s="2"/>
      <c r="R58" s="2"/>
      <c r="S58" s="2"/>
      <c r="T58" s="18"/>
      <c r="U58" s="7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spans="1:32" s="11" customFormat="1" ht="30" customHeight="1">
      <c r="A59" s="8">
        <v>5</v>
      </c>
      <c r="B59" s="10"/>
      <c r="C59" s="105"/>
      <c r="D59" s="9"/>
      <c r="E59" s="9"/>
      <c r="F59" s="9"/>
      <c r="G59" s="17"/>
      <c r="H59" s="10"/>
      <c r="I59" s="59"/>
      <c r="J59" s="9"/>
      <c r="K59" s="9"/>
      <c r="L59" s="9"/>
      <c r="M59" s="17"/>
      <c r="N59" s="10"/>
      <c r="O59" s="59"/>
      <c r="P59" s="9"/>
      <c r="Q59" s="9"/>
      <c r="R59" s="9"/>
      <c r="S59" s="9"/>
      <c r="T59" s="17"/>
      <c r="U59" s="1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spans="1:32" ht="30" customHeight="1">
      <c r="A60" s="6">
        <v>4</v>
      </c>
      <c r="B60" s="7"/>
      <c r="C60" s="106"/>
      <c r="D60" s="2"/>
      <c r="E60" s="2"/>
      <c r="F60" s="2"/>
      <c r="G60" s="18"/>
      <c r="H60" s="7"/>
      <c r="I60" s="60"/>
      <c r="J60" s="2"/>
      <c r="K60" s="2"/>
      <c r="L60" s="2"/>
      <c r="M60" s="18"/>
      <c r="N60" s="7"/>
      <c r="O60" s="60"/>
      <c r="P60" s="2"/>
      <c r="Q60" s="2"/>
      <c r="R60" s="2"/>
      <c r="S60" s="2"/>
      <c r="T60" s="18"/>
      <c r="U60" s="7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spans="1:32" s="11" customFormat="1" ht="30" customHeight="1">
      <c r="A61" s="8">
        <v>3</v>
      </c>
      <c r="B61" s="10"/>
      <c r="C61" s="105"/>
      <c r="D61" s="9"/>
      <c r="E61" s="9"/>
      <c r="F61" s="9"/>
      <c r="G61" s="17"/>
      <c r="H61" s="10"/>
      <c r="I61" s="59"/>
      <c r="J61" s="9"/>
      <c r="K61" s="9"/>
      <c r="L61" s="9"/>
      <c r="M61" s="17"/>
      <c r="N61" s="10"/>
      <c r="O61" s="59"/>
      <c r="P61" s="9"/>
      <c r="Q61" s="9"/>
      <c r="R61" s="9"/>
      <c r="S61" s="9"/>
      <c r="T61" s="17"/>
      <c r="U61" s="1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spans="1:32" ht="30" customHeight="1">
      <c r="A62" s="6">
        <v>2</v>
      </c>
      <c r="B62" s="7"/>
      <c r="C62" s="106"/>
      <c r="D62" s="2"/>
      <c r="E62" s="2"/>
      <c r="F62" s="2"/>
      <c r="G62" s="18"/>
      <c r="H62" s="7"/>
      <c r="I62" s="60"/>
      <c r="J62" s="2"/>
      <c r="K62" s="2"/>
      <c r="L62" s="2"/>
      <c r="M62" s="18"/>
      <c r="N62" s="7"/>
      <c r="O62" s="60"/>
      <c r="P62" s="2"/>
      <c r="Q62" s="2"/>
      <c r="R62" s="2"/>
      <c r="S62" s="2"/>
      <c r="T62" s="18"/>
      <c r="U62" s="7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spans="1:32" s="11" customFormat="1" ht="30" customHeight="1" thickBot="1">
      <c r="A63" s="12">
        <v>1</v>
      </c>
      <c r="B63" s="14"/>
      <c r="C63" s="107"/>
      <c r="D63" s="13"/>
      <c r="E63" s="13"/>
      <c r="F63" s="13"/>
      <c r="G63" s="19"/>
      <c r="H63" s="14"/>
      <c r="I63" s="63"/>
      <c r="J63" s="13"/>
      <c r="K63" s="13"/>
      <c r="L63" s="13"/>
      <c r="M63" s="19"/>
      <c r="N63" s="14"/>
      <c r="O63" s="63"/>
      <c r="P63" s="13"/>
      <c r="Q63" s="13"/>
      <c r="R63" s="13"/>
      <c r="S63" s="13"/>
      <c r="T63" s="19"/>
      <c r="U63" s="14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spans="22:32" ht="12.75"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</sheetData>
  <sheetProtection/>
  <printOptions/>
  <pageMargins left="0.25" right="0.2" top="0.17" bottom="0.16" header="0.36" footer="0.16"/>
  <pageSetup fitToHeight="2" horizontalDpi="1200" verticalDpi="12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3"/>
  <sheetViews>
    <sheetView tabSelected="1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4" sqref="C4"/>
    </sheetView>
  </sheetViews>
  <sheetFormatPr defaultColWidth="12.7109375" defaultRowHeight="12.75"/>
  <cols>
    <col min="1" max="1" width="10.7109375" style="0" customWidth="1"/>
    <col min="2" max="2" width="10.421875" style="0" customWidth="1"/>
    <col min="3" max="11" width="12.7109375" style="0" customWidth="1"/>
  </cols>
  <sheetData>
    <row r="1" spans="1:6" ht="12.75">
      <c r="A1" s="1" t="s">
        <v>0</v>
      </c>
      <c r="E1" t="s">
        <v>33</v>
      </c>
      <c r="F1" s="34">
        <f>+'[2]DataEntry-TeamA'!F1</f>
        <v>0</v>
      </c>
    </row>
    <row r="2" spans="1:6" ht="12.75">
      <c r="A2" s="1" t="s">
        <v>1</v>
      </c>
      <c r="E2" t="s">
        <v>50</v>
      </c>
      <c r="F2" s="84">
        <f>+'[2]DataEntry-TeamA'!F2</f>
        <v>0</v>
      </c>
    </row>
    <row r="3" spans="1:6" ht="12.75">
      <c r="A3" s="98" t="s">
        <v>43</v>
      </c>
      <c r="B3" s="99">
        <v>40218</v>
      </c>
      <c r="E3" t="s">
        <v>51</v>
      </c>
      <c r="F3" s="84">
        <f>+'[1]DataEntry-TeamB'!F2</f>
        <v>0</v>
      </c>
    </row>
    <row r="4" spans="1:2" ht="12.75">
      <c r="A4" t="s">
        <v>35</v>
      </c>
      <c r="B4">
        <f>+'[2]DataEntry-TeamA'!B4</f>
        <v>1</v>
      </c>
    </row>
    <row r="5" spans="1:8" ht="12.75">
      <c r="A5" t="s">
        <v>31</v>
      </c>
      <c r="C5">
        <f>+'[2]DataEntry-TeamA'!C5</f>
        <v>110</v>
      </c>
      <c r="E5" s="102" t="s">
        <v>49</v>
      </c>
      <c r="H5" s="35"/>
    </row>
    <row r="6" spans="1:5" ht="12.75">
      <c r="A6" t="s">
        <v>32</v>
      </c>
      <c r="C6">
        <f>+'[2]DataEntry-TeamA'!C6</f>
        <v>50</v>
      </c>
      <c r="E6" s="82"/>
    </row>
    <row r="7" s="46" customFormat="1" ht="12.75">
      <c r="C7" s="47" t="s">
        <v>23</v>
      </c>
    </row>
    <row r="8" spans="3:14" ht="13.5" thickBot="1">
      <c r="C8" s="70" t="s">
        <v>16</v>
      </c>
      <c r="E8" s="15"/>
      <c r="F8" s="69" t="s">
        <v>19</v>
      </c>
      <c r="H8" s="15"/>
      <c r="I8" s="68" t="s">
        <v>36</v>
      </c>
      <c r="K8" s="15"/>
      <c r="L8" s="89" t="s">
        <v>38</v>
      </c>
      <c r="N8" s="15"/>
    </row>
    <row r="9" spans="1:14" s="26" customFormat="1" ht="12.75">
      <c r="A9" s="21"/>
      <c r="B9" s="21"/>
      <c r="C9" s="22" t="s">
        <v>24</v>
      </c>
      <c r="D9" s="23"/>
      <c r="E9" s="23"/>
      <c r="F9" s="22" t="s">
        <v>25</v>
      </c>
      <c r="G9" s="23"/>
      <c r="H9" s="25"/>
      <c r="I9" s="22" t="s">
        <v>27</v>
      </c>
      <c r="J9" s="86" t="str">
        <f>+'[2]DataEntry-TeamA'!AF10</f>
        <v>PIFL</v>
      </c>
      <c r="K9" s="85">
        <f>+'[1]DataEntry-TeamB'!AF10</f>
        <v>0</v>
      </c>
      <c r="L9" s="22" t="s">
        <v>37</v>
      </c>
      <c r="M9" s="23"/>
      <c r="N9" s="25"/>
    </row>
    <row r="10" spans="1:14" s="26" customFormat="1" ht="13.5" thickBot="1">
      <c r="A10" s="27"/>
      <c r="B10" s="27" t="s">
        <v>14</v>
      </c>
      <c r="C10" s="48"/>
      <c r="D10" s="27"/>
      <c r="E10" s="27"/>
      <c r="F10" s="48"/>
      <c r="G10" s="27"/>
      <c r="H10" s="28"/>
      <c r="I10" s="48"/>
      <c r="J10" s="87" t="s">
        <v>39</v>
      </c>
      <c r="K10" s="88" t="s">
        <v>40</v>
      </c>
      <c r="L10" s="48"/>
      <c r="M10" s="27"/>
      <c r="N10" s="28"/>
    </row>
    <row r="11" spans="1:14" s="26" customFormat="1" ht="12.75">
      <c r="A11" s="29" t="s">
        <v>2</v>
      </c>
      <c r="B11" s="30" t="s">
        <v>13</v>
      </c>
      <c r="C11" s="48" t="s">
        <v>12</v>
      </c>
      <c r="D11" s="27" t="s">
        <v>11</v>
      </c>
      <c r="E11" s="27" t="s">
        <v>26</v>
      </c>
      <c r="F11" s="48" t="s">
        <v>12</v>
      </c>
      <c r="G11" s="27" t="s">
        <v>11</v>
      </c>
      <c r="H11" s="28" t="s">
        <v>26</v>
      </c>
      <c r="I11" s="48" t="s">
        <v>12</v>
      </c>
      <c r="J11" s="27" t="s">
        <v>11</v>
      </c>
      <c r="K11" s="28" t="s">
        <v>26</v>
      </c>
      <c r="L11" s="48" t="s">
        <v>12</v>
      </c>
      <c r="M11" s="27" t="s">
        <v>11</v>
      </c>
      <c r="N11" s="28" t="s">
        <v>26</v>
      </c>
    </row>
    <row r="12" spans="1:24" s="26" customFormat="1" ht="13.5" thickBot="1">
      <c r="A12" s="27" t="s">
        <v>3</v>
      </c>
      <c r="B12" s="27" t="s">
        <v>4</v>
      </c>
      <c r="C12" s="32" t="s">
        <v>3</v>
      </c>
      <c r="D12" s="27" t="s">
        <v>4</v>
      </c>
      <c r="E12" s="27"/>
      <c r="F12" s="32" t="s">
        <v>3</v>
      </c>
      <c r="G12" s="27" t="s">
        <v>4</v>
      </c>
      <c r="H12" s="28"/>
      <c r="I12" s="32" t="s">
        <v>3</v>
      </c>
      <c r="J12" s="27" t="s">
        <v>4</v>
      </c>
      <c r="K12" s="28"/>
      <c r="L12" s="49" t="s">
        <v>3</v>
      </c>
      <c r="M12" s="50" t="s">
        <v>4</v>
      </c>
      <c r="N12" s="51"/>
      <c r="O12" s="33"/>
      <c r="P12" s="33"/>
      <c r="Q12" s="33"/>
      <c r="R12" s="33"/>
      <c r="S12" s="33"/>
      <c r="T12" s="33"/>
      <c r="U12" s="33"/>
      <c r="V12" s="33"/>
      <c r="W12" s="33"/>
      <c r="X12" s="33"/>
    </row>
    <row r="13" spans="1:24" ht="15" customHeight="1">
      <c r="A13" s="71">
        <v>1</v>
      </c>
      <c r="B13" s="37">
        <f>IF(COUNT('[2]DataEntry-TeamA'!B14,'[1]DataEntry-TeamB'!B14)&gt;0,AVERAGE('[2]DataEntry-TeamA'!B14,'[1]DataEntry-TeamB'!B14),"")</f>
        <v>114.5</v>
      </c>
      <c r="C13" s="76">
        <f>IF(COUNT('[2]DataEntry-TeamA'!G14:H14,'[2]DataEntry-TeamA'!U14:V14,'[1]DataEntry-TeamB'!G14:H14,'[1]DataEntry-TeamB'!U14:V14)&gt;0,AVERAGE('[2]DataEntry-TeamA'!G14:H14,'[2]DataEntry-TeamA'!U14:V14,'[1]DataEntry-TeamB'!G14:H14,'[1]DataEntry-TeamB'!U14:V14),0)</f>
        <v>17.75</v>
      </c>
      <c r="D13" s="76">
        <f>IF(COUNT('[2]DataEntry-TeamA'!I14,'[2]DataEntry-TeamA'!W14,'[1]DataEntry-TeamB'!I14,'[1]DataEntry-TeamB'!W14)&gt;0,AVERAGE('[2]DataEntry-TeamA'!I14,'[2]DataEntry-TeamA'!W14,'[1]DataEntry-TeamB'!I14,'[1]DataEntry-TeamB'!W14),0)</f>
        <v>21</v>
      </c>
      <c r="E13" s="76">
        <f>COUNT('[2]DataEntry-TeamA'!G14:H14,'[2]DataEntry-TeamA'!U14:V14,'[1]DataEntry-TeamB'!G14:H14,'[1]DataEntry-TeamB'!U14:V14)</f>
        <v>1</v>
      </c>
      <c r="F13" s="75">
        <f>IF(COUNT('[2]DataEntry-TeamA'!N14:O14,'[2]DataEntry-TeamA'!AB14:AC14,'[1]DataEntry-TeamB'!N14:O14,'[1]DataEntry-TeamB'!AB14:AC14)&gt;0,AVERAGE('[2]DataEntry-TeamA'!N14:O14,'[2]DataEntry-TeamA'!AB14:AC14,'[1]DataEntry-TeamB'!N14:O14,'[1]DataEntry-TeamB'!AB14:AC14),0)</f>
        <v>0</v>
      </c>
      <c r="G13" s="76">
        <f>IF(COUNT('[2]DataEntry-TeamA'!P14,'[2]DataEntry-TeamA'!AD14,'[1]DataEntry-TeamB'!P14,'[1]DataEntry-TeamB'!AD14)&gt;0,AVERAGE('[2]DataEntry-TeamA'!P14,'[2]DataEntry-TeamA'!AD14,'[1]DataEntry-TeamB'!P14,'[1]DataEntry-TeamB'!AD14),0)</f>
        <v>0</v>
      </c>
      <c r="H13" s="77">
        <f>COUNT('[2]DataEntry-TeamA'!N14:O14,'[2]DataEntry-TeamA'!AB14:AC14,'[1]DataEntry-TeamB'!N14:O14,'[1]DataEntry-TeamB'!AB14:AC14)</f>
        <v>0</v>
      </c>
      <c r="I13" s="76">
        <f>IF(COUNT('[2]DataEntry-TeamA'!AI14:AJ14,'[1]DataEntry-TeamB'!AI14:AJ14)&gt;0,AVERAGE('[2]DataEntry-TeamA'!AI14:AJ14,'[1]DataEntry-TeamB'!AI14:AJ14),0)</f>
        <v>0</v>
      </c>
      <c r="J13" s="76">
        <f>IF(COUNT('[2]DataEntry-TeamA'!AK14,'[1]DataEntry-TeamB'!AK14)&gt;0,AVERAGE('[2]DataEntry-TeamA'!AK14,'[1]DataEntry-TeamB'!AK14),0)</f>
        <v>0</v>
      </c>
      <c r="K13" s="77">
        <f>COUNT('[2]DataEntry-TeamA'!AI14:AJ14,'[1]DataEntry-TeamB'!AI14:AJ14)</f>
        <v>0</v>
      </c>
      <c r="L13" s="90">
        <f>IF((C13+F13+I13)&gt;0,C13+F13+I13,"")</f>
        <v>17.75</v>
      </c>
      <c r="M13" s="90">
        <f>IF((D13+G13+J13)&gt;0,D13+G13+J13,"")</f>
        <v>21</v>
      </c>
      <c r="N13" s="91">
        <f>IF((E13+H13+K13)&gt;0,E13+H13+K13,"")</f>
        <v>1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</row>
    <row r="14" spans="1:24" s="11" customFormat="1" ht="15" customHeight="1">
      <c r="A14" s="72">
        <f aca="true" t="shared" si="0" ref="A14:A45">A13+1</f>
        <v>2</v>
      </c>
      <c r="B14" s="64">
        <f>IF(COUNT('[2]DataEntry-TeamA'!B15,'[1]DataEntry-TeamB'!B15)&gt;0,AVERAGE('[2]DataEntry-TeamA'!B15,'[1]DataEntry-TeamB'!B15),"")</f>
        <v>104.5</v>
      </c>
      <c r="C14" s="62">
        <f>IF(COUNT('[2]DataEntry-TeamA'!G15:H15,'[2]DataEntry-TeamA'!U15:V15,'[1]DataEntry-TeamB'!G15:H15,'[1]DataEntry-TeamB'!U15:V15)&gt;0,AVERAGE('[2]DataEntry-TeamA'!G15:H15,'[2]DataEntry-TeamA'!U15:V15,'[1]DataEntry-TeamB'!G15:H15,'[1]DataEntry-TeamB'!U15:V15),0)</f>
        <v>0</v>
      </c>
      <c r="D14" s="62">
        <f>IF(COUNT('[2]DataEntry-TeamA'!I15,'[2]DataEntry-TeamA'!W15,'[1]DataEntry-TeamB'!I15,'[1]DataEntry-TeamB'!W15)&gt;0,AVERAGE('[2]DataEntry-TeamA'!I15,'[2]DataEntry-TeamA'!W15,'[1]DataEntry-TeamB'!I15,'[1]DataEntry-TeamB'!W15),0)</f>
        <v>0</v>
      </c>
      <c r="E14" s="62">
        <f>COUNT('[2]DataEntry-TeamA'!G15:H15,'[2]DataEntry-TeamA'!U15:V15,'[1]DataEntry-TeamB'!G15:H15,'[1]DataEntry-TeamB'!U15:V15)</f>
        <v>0</v>
      </c>
      <c r="F14" s="64">
        <f>IF(COUNT('[2]DataEntry-TeamA'!N15:O15,'[2]DataEntry-TeamA'!AB15:AC15,'[1]DataEntry-TeamB'!N15:O15,'[1]DataEntry-TeamB'!AB15:AC15)&gt;0,AVERAGE('[2]DataEntry-TeamA'!N15:O15,'[2]DataEntry-TeamA'!AB15:AC15,'[1]DataEntry-TeamB'!N15:O15,'[1]DataEntry-TeamB'!AB15:AC15),0)</f>
        <v>0</v>
      </c>
      <c r="G14" s="62">
        <f>IF(COUNT('[2]DataEntry-TeamA'!P15,'[2]DataEntry-TeamA'!AD15,'[1]DataEntry-TeamB'!P15,'[1]DataEntry-TeamB'!AD15)&gt;0,AVERAGE('[2]DataEntry-TeamA'!P15,'[2]DataEntry-TeamA'!AD15,'[1]DataEntry-TeamB'!P15,'[1]DataEntry-TeamB'!AD15),0)</f>
        <v>0</v>
      </c>
      <c r="H14" s="78">
        <f>COUNT('[2]DataEntry-TeamA'!N15:O15,'[2]DataEntry-TeamA'!AB15:AC15,'[1]DataEntry-TeamB'!N15:O15,'[1]DataEntry-TeamB'!AB15:AC15)</f>
        <v>0</v>
      </c>
      <c r="I14" s="62">
        <f>IF(COUNT('[2]DataEntry-TeamA'!AI15:AJ15,'[1]DataEntry-TeamB'!AI15:AJ15)&gt;0,AVERAGE('[2]DataEntry-TeamA'!AI15:AJ15,'[1]DataEntry-TeamB'!AI15:AJ15),0)</f>
        <v>0</v>
      </c>
      <c r="J14" s="62">
        <f>IF(COUNT('[2]DataEntry-TeamA'!AK15,'[1]DataEntry-TeamB'!AK15)&gt;0,AVERAGE('[2]DataEntry-TeamA'!AK15,'[1]DataEntry-TeamB'!AK15),0)</f>
        <v>0</v>
      </c>
      <c r="K14" s="78">
        <f>COUNT('[2]DataEntry-TeamA'!AI15:AJ15,'[1]DataEntry-TeamB'!AI15:AJ15)</f>
        <v>0</v>
      </c>
      <c r="L14" s="92">
        <f aca="true" t="shared" si="1" ref="L14:N15">IF((C14+F14+I14)&gt;0,C14+F14+I14,"")</f>
      </c>
      <c r="M14" s="92">
        <f t="shared" si="1"/>
      </c>
      <c r="N14" s="93">
        <f t="shared" si="1"/>
      </c>
      <c r="O14" s="20"/>
      <c r="P14" s="20"/>
      <c r="Q14" s="20"/>
      <c r="R14" s="20"/>
      <c r="S14" s="20"/>
      <c r="T14" s="20"/>
      <c r="U14" s="20"/>
      <c r="V14" s="20"/>
      <c r="W14" s="20"/>
      <c r="X14" s="20"/>
    </row>
    <row r="15" spans="1:24" ht="15" customHeight="1">
      <c r="A15" s="73">
        <f t="shared" si="0"/>
        <v>3</v>
      </c>
      <c r="B15" s="37">
        <f>IF(COUNT('[2]DataEntry-TeamA'!B16,'[1]DataEntry-TeamB'!B16)&gt;0,AVERAGE('[2]DataEntry-TeamA'!B16,'[1]DataEntry-TeamB'!B16),"")</f>
        <v>96</v>
      </c>
      <c r="C15" s="38">
        <f>IF(COUNT('[2]DataEntry-TeamA'!G16:H16,'[2]DataEntry-TeamA'!U16:V16,'[1]DataEntry-TeamB'!G16:H16,'[1]DataEntry-TeamB'!U16:V16)&gt;0,AVERAGE('[2]DataEntry-TeamA'!G16:H16,'[2]DataEntry-TeamA'!U16:V16,'[1]DataEntry-TeamB'!G16:H16,'[1]DataEntry-TeamB'!U16:V16),0)</f>
        <v>0</v>
      </c>
      <c r="D15" s="38">
        <f>IF(COUNT('[2]DataEntry-TeamA'!I16,'[2]DataEntry-TeamA'!W16,'[1]DataEntry-TeamB'!I16,'[1]DataEntry-TeamB'!W16)&gt;0,AVERAGE('[2]DataEntry-TeamA'!I16,'[2]DataEntry-TeamA'!W16,'[1]DataEntry-TeamB'!I16,'[1]DataEntry-TeamB'!W16),0)</f>
        <v>0</v>
      </c>
      <c r="E15" s="38">
        <f>COUNT('[2]DataEntry-TeamA'!G16:H16,'[2]DataEntry-TeamA'!U16:V16,'[1]DataEntry-TeamB'!G16:H16,'[1]DataEntry-TeamB'!U16:V16)</f>
        <v>0</v>
      </c>
      <c r="F15" s="37">
        <f>IF(COUNT('[2]DataEntry-TeamA'!N16:O16,'[2]DataEntry-TeamA'!AB16:AC16,'[1]DataEntry-TeamB'!N16:O16,'[1]DataEntry-TeamB'!AB16:AC16)&gt;0,AVERAGE('[2]DataEntry-TeamA'!N16:O16,'[2]DataEntry-TeamA'!AB16:AC16,'[1]DataEntry-TeamB'!N16:O16,'[1]DataEntry-TeamB'!AB16:AC16),0)</f>
        <v>1.15</v>
      </c>
      <c r="G15" s="38">
        <f>IF(COUNT('[2]DataEntry-TeamA'!P16,'[2]DataEntry-TeamA'!AD16,'[1]DataEntry-TeamB'!P16,'[1]DataEntry-TeamB'!AD16)&gt;0,AVERAGE('[2]DataEntry-TeamA'!P16,'[2]DataEntry-TeamA'!AD16,'[1]DataEntry-TeamB'!P16,'[1]DataEntry-TeamB'!AD16),0)</f>
        <v>0</v>
      </c>
      <c r="H15" s="39">
        <f>COUNT('[2]DataEntry-TeamA'!N16:O16,'[2]DataEntry-TeamA'!AB16:AC16,'[1]DataEntry-TeamB'!N16:O16,'[1]DataEntry-TeamB'!AB16:AC16)</f>
        <v>1</v>
      </c>
      <c r="I15" s="38">
        <f>IF(COUNT('[2]DataEntry-TeamA'!AI16:AJ16,'[1]DataEntry-TeamB'!AI16:AJ16)&gt;0,AVERAGE('[2]DataEntry-TeamA'!AI16:AJ16,'[1]DataEntry-TeamB'!AI16:AJ16),0)</f>
        <v>0</v>
      </c>
      <c r="J15" s="38">
        <f>IF(COUNT('[2]DataEntry-TeamA'!AK16,'[1]DataEntry-TeamB'!AK16)&gt;0,AVERAGE('[2]DataEntry-TeamA'!AK16,'[1]DataEntry-TeamB'!AK16),0)</f>
        <v>0</v>
      </c>
      <c r="K15" s="39">
        <f>COUNT('[2]DataEntry-TeamA'!AI16:AJ16,'[1]DataEntry-TeamB'!AI16:AJ16)</f>
        <v>0</v>
      </c>
      <c r="L15" s="90">
        <f t="shared" si="1"/>
        <v>1.15</v>
      </c>
      <c r="M15" s="90">
        <f t="shared" si="1"/>
      </c>
      <c r="N15" s="91">
        <f>IF((E15+H15+K15)&gt;0,E15+H15+K15,"")</f>
        <v>1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</row>
    <row r="16" spans="1:24" s="11" customFormat="1" ht="15" customHeight="1">
      <c r="A16" s="72">
        <f t="shared" si="0"/>
        <v>4</v>
      </c>
      <c r="B16" s="64">
        <f>IF(COUNT('[2]DataEntry-TeamA'!B17,'[1]DataEntry-TeamB'!B17)&gt;0,AVERAGE('[2]DataEntry-TeamA'!B17,'[1]DataEntry-TeamB'!B17),"")</f>
        <v>108</v>
      </c>
      <c r="C16" s="62">
        <f>IF(COUNT('[2]DataEntry-TeamA'!G17:H17,'[2]DataEntry-TeamA'!U17:V17,'[1]DataEntry-TeamB'!G17:H17,'[1]DataEntry-TeamB'!U17:V17)&gt;0,AVERAGE('[2]DataEntry-TeamA'!G17:H17,'[2]DataEntry-TeamA'!U17:V17,'[1]DataEntry-TeamB'!G17:H17,'[1]DataEntry-TeamB'!U17:V17),0)</f>
        <v>0</v>
      </c>
      <c r="D16" s="62">
        <f>IF(COUNT('[2]DataEntry-TeamA'!I17,'[2]DataEntry-TeamA'!W17,'[1]DataEntry-TeamB'!I17,'[1]DataEntry-TeamB'!W17)&gt;0,AVERAGE('[2]DataEntry-TeamA'!I17,'[2]DataEntry-TeamA'!W17,'[1]DataEntry-TeamB'!I17,'[1]DataEntry-TeamB'!W17),0)</f>
        <v>0</v>
      </c>
      <c r="E16" s="62">
        <f>COUNT('[2]DataEntry-TeamA'!G17:H17,'[2]DataEntry-TeamA'!U17:V17,'[1]DataEntry-TeamB'!G17:H17,'[1]DataEntry-TeamB'!U17:V17)</f>
        <v>0</v>
      </c>
      <c r="F16" s="64">
        <f>IF(COUNT('[2]DataEntry-TeamA'!N17:O17,'[2]DataEntry-TeamA'!AB17:AC17,'[1]DataEntry-TeamB'!N17:O17,'[1]DataEntry-TeamB'!AB17:AC17)&gt;0,AVERAGE('[2]DataEntry-TeamA'!N17:O17,'[2]DataEntry-TeamA'!AB17:AC17,'[1]DataEntry-TeamB'!N17:O17,'[1]DataEntry-TeamB'!AB17:AC17),0)</f>
        <v>0</v>
      </c>
      <c r="G16" s="62">
        <f>IF(COUNT('[2]DataEntry-TeamA'!P17,'[2]DataEntry-TeamA'!AD17,'[1]DataEntry-TeamB'!P17,'[1]DataEntry-TeamB'!AD17)&gt;0,AVERAGE('[2]DataEntry-TeamA'!P17,'[2]DataEntry-TeamA'!AD17,'[1]DataEntry-TeamB'!P17,'[1]DataEntry-TeamB'!AD17),0)</f>
        <v>0</v>
      </c>
      <c r="H16" s="78">
        <f>COUNT('[2]DataEntry-TeamA'!N17:O17,'[2]DataEntry-TeamA'!AB17:AC17,'[1]DataEntry-TeamB'!N17:O17,'[1]DataEntry-TeamB'!AB17:AC17)</f>
        <v>0</v>
      </c>
      <c r="I16" s="62">
        <f>IF(COUNT('[2]DataEntry-TeamA'!AI17:AJ17,'[1]DataEntry-TeamB'!AI17:AJ17)&gt;0,AVERAGE('[2]DataEntry-TeamA'!AI17:AJ17,'[1]DataEntry-TeamB'!AI17:AJ17),0)</f>
        <v>0</v>
      </c>
      <c r="J16" s="62">
        <f>IF(COUNT('[2]DataEntry-TeamA'!AK17,'[1]DataEntry-TeamB'!AK17)&gt;0,AVERAGE('[2]DataEntry-TeamA'!AK17,'[1]DataEntry-TeamB'!AK17),0)</f>
        <v>0</v>
      </c>
      <c r="K16" s="78">
        <f>COUNT('[2]DataEntry-TeamA'!AI17:AJ17,'[1]DataEntry-TeamB'!AI17:AJ17)</f>
        <v>0</v>
      </c>
      <c r="L16" s="92">
        <f aca="true" t="shared" si="2" ref="L16:L62">IF((C16+F16+I16)&gt;0,C16+F16+I16,"")</f>
      </c>
      <c r="M16" s="92">
        <f aca="true" t="shared" si="3" ref="M16:M62">IF((D16+G16+J16)&gt;0,D16+G16+J16,"")</f>
      </c>
      <c r="N16" s="93">
        <f aca="true" t="shared" si="4" ref="N16:N62">IF((E16+H16+K16)&gt;0,E16+H16+K16,"")</f>
      </c>
      <c r="O16" s="20"/>
      <c r="P16" s="20"/>
      <c r="Q16" s="20"/>
      <c r="R16" s="20"/>
      <c r="S16" s="20"/>
      <c r="T16" s="20"/>
      <c r="U16" s="20"/>
      <c r="V16" s="20"/>
      <c r="W16" s="20"/>
      <c r="X16" s="20"/>
    </row>
    <row r="17" spans="1:24" ht="15" customHeight="1">
      <c r="A17" s="73">
        <f t="shared" si="0"/>
        <v>5</v>
      </c>
      <c r="B17" s="37">
        <f>IF(COUNT('[2]DataEntry-TeamA'!B18,'[1]DataEntry-TeamB'!B18)&gt;0,AVERAGE('[2]DataEntry-TeamA'!B18,'[1]DataEntry-TeamB'!B18),"")</f>
        <v>83</v>
      </c>
      <c r="C17" s="38">
        <f>IF(COUNT('[2]DataEntry-TeamA'!G18:H18,'[2]DataEntry-TeamA'!U18:V18,'[1]DataEntry-TeamB'!G18:H18,'[1]DataEntry-TeamB'!U18:V18)&gt;0,AVERAGE('[2]DataEntry-TeamA'!G18:H18,'[2]DataEntry-TeamA'!U18:V18,'[1]DataEntry-TeamB'!G18:H18,'[1]DataEntry-TeamB'!U18:V18),0)</f>
        <v>0</v>
      </c>
      <c r="D17" s="38">
        <f>IF(COUNT('[2]DataEntry-TeamA'!I18,'[2]DataEntry-TeamA'!W18,'[1]DataEntry-TeamB'!I18,'[1]DataEntry-TeamB'!W18)&gt;0,AVERAGE('[2]DataEntry-TeamA'!I18,'[2]DataEntry-TeamA'!W18,'[1]DataEntry-TeamB'!I18,'[1]DataEntry-TeamB'!W18),0)</f>
        <v>0</v>
      </c>
      <c r="E17" s="38">
        <f>COUNT('[2]DataEntry-TeamA'!G18:H18,'[2]DataEntry-TeamA'!U18:V18,'[1]DataEntry-TeamB'!G18:H18,'[1]DataEntry-TeamB'!U18:V18)</f>
        <v>0</v>
      </c>
      <c r="F17" s="37">
        <f>IF(COUNT('[2]DataEntry-TeamA'!N18:O18,'[2]DataEntry-TeamA'!AB18:AC18,'[1]DataEntry-TeamB'!N18:O18,'[1]DataEntry-TeamB'!AB18:AC18)&gt;0,AVERAGE('[2]DataEntry-TeamA'!N18:O18,'[2]DataEntry-TeamA'!AB18:AC18,'[1]DataEntry-TeamB'!N18:O18,'[1]DataEntry-TeamB'!AB18:AC18),0)</f>
        <v>15.276000000000002</v>
      </c>
      <c r="G17" s="38">
        <f>IF(COUNT('[2]DataEntry-TeamA'!P18,'[2]DataEntry-TeamA'!AD18,'[1]DataEntry-TeamB'!P18,'[1]DataEntry-TeamB'!AD18)&gt;0,AVERAGE('[2]DataEntry-TeamA'!P18,'[2]DataEntry-TeamA'!AD18,'[1]DataEntry-TeamB'!P18,'[1]DataEntry-TeamB'!AD18),0)</f>
        <v>26.5</v>
      </c>
      <c r="H17" s="39">
        <f>COUNT('[2]DataEntry-TeamA'!N18:O18,'[2]DataEntry-TeamA'!AB18:AC18,'[1]DataEntry-TeamB'!N18:O18,'[1]DataEntry-TeamB'!AB18:AC18)</f>
        <v>1</v>
      </c>
      <c r="I17" s="38">
        <f>IF(COUNT('[2]DataEntry-TeamA'!AI18:AJ18,'[1]DataEntry-TeamB'!AI18:AJ18)&gt;0,AVERAGE('[2]DataEntry-TeamA'!AI18:AJ18,'[1]DataEntry-TeamB'!AI18:AJ18),0)</f>
        <v>0</v>
      </c>
      <c r="J17" s="38">
        <f>IF(COUNT('[2]DataEntry-TeamA'!AK18,'[1]DataEntry-TeamB'!AK18)&gt;0,AVERAGE('[2]DataEntry-TeamA'!AK18,'[1]DataEntry-TeamB'!AK18),0)</f>
        <v>0</v>
      </c>
      <c r="K17" s="39">
        <f>COUNT('[2]DataEntry-TeamA'!AI18:AJ18,'[1]DataEntry-TeamB'!AI18:AJ18)</f>
        <v>0</v>
      </c>
      <c r="L17" s="90">
        <f t="shared" si="2"/>
        <v>15.276000000000002</v>
      </c>
      <c r="M17" s="90">
        <f t="shared" si="3"/>
        <v>26.5</v>
      </c>
      <c r="N17" s="91">
        <f t="shared" si="4"/>
        <v>1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s="11" customFormat="1" ht="15" customHeight="1">
      <c r="A18" s="72">
        <f t="shared" si="0"/>
        <v>6</v>
      </c>
      <c r="B18" s="64">
        <f>IF(COUNT('[2]DataEntry-TeamA'!B19,'[1]DataEntry-TeamB'!B19)&gt;0,AVERAGE('[2]DataEntry-TeamA'!B19,'[1]DataEntry-TeamB'!B19),"")</f>
        <v>93</v>
      </c>
      <c r="C18" s="62">
        <f>IF(COUNT('[2]DataEntry-TeamA'!G19:H19,'[2]DataEntry-TeamA'!U19:V19,'[1]DataEntry-TeamB'!G19:H19,'[1]DataEntry-TeamB'!U19:V19)&gt;0,AVERAGE('[2]DataEntry-TeamA'!G19:H19,'[2]DataEntry-TeamA'!U19:V19,'[1]DataEntry-TeamB'!G19:H19,'[1]DataEntry-TeamB'!U19:V19),0)</f>
        <v>0</v>
      </c>
      <c r="D18" s="62">
        <f>IF(COUNT('[2]DataEntry-TeamA'!I19,'[2]DataEntry-TeamA'!W19,'[1]DataEntry-TeamB'!I19,'[1]DataEntry-TeamB'!W19)&gt;0,AVERAGE('[2]DataEntry-TeamA'!I19,'[2]DataEntry-TeamA'!W19,'[1]DataEntry-TeamB'!I19,'[1]DataEntry-TeamB'!W19),0)</f>
        <v>0</v>
      </c>
      <c r="E18" s="62">
        <f>COUNT('[2]DataEntry-TeamA'!G19:H19,'[2]DataEntry-TeamA'!U19:V19,'[1]DataEntry-TeamB'!G19:H19,'[1]DataEntry-TeamB'!U19:V19)</f>
        <v>0</v>
      </c>
      <c r="F18" s="64">
        <f>IF(COUNT('[2]DataEntry-TeamA'!N19:O19,'[2]DataEntry-TeamA'!AB19:AC19,'[1]DataEntry-TeamB'!N19:O19,'[1]DataEntry-TeamB'!AB19:AC19)&gt;0,AVERAGE('[2]DataEntry-TeamA'!N19:O19,'[2]DataEntry-TeamA'!AB19:AC19,'[1]DataEntry-TeamB'!N19:O19,'[1]DataEntry-TeamB'!AB19:AC19),0)</f>
        <v>0</v>
      </c>
      <c r="G18" s="62">
        <f>IF(COUNT('[2]DataEntry-TeamA'!P19,'[2]DataEntry-TeamA'!AD19,'[1]DataEntry-TeamB'!P19,'[1]DataEntry-TeamB'!AD19)&gt;0,AVERAGE('[2]DataEntry-TeamA'!P19,'[2]DataEntry-TeamA'!AD19,'[1]DataEntry-TeamB'!P19,'[1]DataEntry-TeamB'!AD19),0)</f>
        <v>0</v>
      </c>
      <c r="H18" s="78">
        <f>COUNT('[2]DataEntry-TeamA'!N19:O19,'[2]DataEntry-TeamA'!AB19:AC19,'[1]DataEntry-TeamB'!N19:O19,'[1]DataEntry-TeamB'!AB19:AC19)</f>
        <v>0</v>
      </c>
      <c r="I18" s="62">
        <f>IF(COUNT('[2]DataEntry-TeamA'!AI19:AJ19,'[1]DataEntry-TeamB'!AI19:AJ19)&gt;0,AVERAGE('[2]DataEntry-TeamA'!AI19:AJ19,'[1]DataEntry-TeamB'!AI19:AJ19),0)</f>
        <v>0</v>
      </c>
      <c r="J18" s="62">
        <f>IF(COUNT('[2]DataEntry-TeamA'!AK19,'[1]DataEntry-TeamB'!AK19)&gt;0,AVERAGE('[2]DataEntry-TeamA'!AK19,'[1]DataEntry-TeamB'!AK19),0)</f>
        <v>0</v>
      </c>
      <c r="K18" s="78">
        <f>COUNT('[2]DataEntry-TeamA'!AI19:AJ19,'[1]DataEntry-TeamB'!AI19:AJ19)</f>
        <v>0</v>
      </c>
      <c r="L18" s="92">
        <f t="shared" si="2"/>
      </c>
      <c r="M18" s="92">
        <f t="shared" si="3"/>
      </c>
      <c r="N18" s="93">
        <f t="shared" si="4"/>
      </c>
      <c r="O18" s="20"/>
      <c r="P18" s="20"/>
      <c r="Q18" s="20"/>
      <c r="R18" s="20"/>
      <c r="S18" s="20"/>
      <c r="T18" s="20"/>
      <c r="U18" s="20"/>
      <c r="V18" s="20"/>
      <c r="W18" s="20"/>
      <c r="X18" s="20"/>
    </row>
    <row r="19" spans="1:24" ht="15" customHeight="1">
      <c r="A19" s="73">
        <f t="shared" si="0"/>
        <v>7</v>
      </c>
      <c r="B19" s="37">
        <f>IF(COUNT('[2]DataEntry-TeamA'!B20,'[1]DataEntry-TeamB'!B20)&gt;0,AVERAGE('[2]DataEntry-TeamA'!B20,'[1]DataEntry-TeamB'!B20),"")</f>
        <v>106.5</v>
      </c>
      <c r="C19" s="38">
        <f>IF(COUNT('[2]DataEntry-TeamA'!G20:H20,'[2]DataEntry-TeamA'!U20:V20,'[1]DataEntry-TeamB'!G20:H20,'[1]DataEntry-TeamB'!U20:V20)&gt;0,AVERAGE('[2]DataEntry-TeamA'!G20:H20,'[2]DataEntry-TeamA'!U20:V20,'[1]DataEntry-TeamB'!G20:H20,'[1]DataEntry-TeamB'!U20:V20),0)</f>
        <v>0</v>
      </c>
      <c r="D19" s="38">
        <f>IF(COUNT('[2]DataEntry-TeamA'!I20,'[2]DataEntry-TeamA'!W20,'[1]DataEntry-TeamB'!I20,'[1]DataEntry-TeamB'!W20)&gt;0,AVERAGE('[2]DataEntry-TeamA'!I20,'[2]DataEntry-TeamA'!W20,'[1]DataEntry-TeamB'!I20,'[1]DataEntry-TeamB'!W20),0)</f>
        <v>0</v>
      </c>
      <c r="E19" s="38">
        <f>COUNT('[2]DataEntry-TeamA'!G20:H20,'[2]DataEntry-TeamA'!U20:V20,'[1]DataEntry-TeamB'!G20:H20,'[1]DataEntry-TeamB'!U20:V20)</f>
        <v>0</v>
      </c>
      <c r="F19" s="37">
        <f>IF(COUNT('[2]DataEntry-TeamA'!N20:O20,'[2]DataEntry-TeamA'!AB20:AC20,'[1]DataEntry-TeamB'!N20:O20,'[1]DataEntry-TeamB'!AB20:AC20)&gt;0,AVERAGE('[2]DataEntry-TeamA'!N20:O20,'[2]DataEntry-TeamA'!AB20:AC20,'[1]DataEntry-TeamB'!N20:O20,'[1]DataEntry-TeamB'!AB20:AC20),0)</f>
        <v>0</v>
      </c>
      <c r="G19" s="38">
        <f>IF(COUNT('[2]DataEntry-TeamA'!P20,'[2]DataEntry-TeamA'!AD20,'[1]DataEntry-TeamB'!P20,'[1]DataEntry-TeamB'!AD20)&gt;0,AVERAGE('[2]DataEntry-TeamA'!P20,'[2]DataEntry-TeamA'!AD20,'[1]DataEntry-TeamB'!P20,'[1]DataEntry-TeamB'!AD20),0)</f>
        <v>0</v>
      </c>
      <c r="H19" s="39">
        <f>COUNT('[2]DataEntry-TeamA'!N20:O20,'[2]DataEntry-TeamA'!AB20:AC20,'[1]DataEntry-TeamB'!N20:O20,'[1]DataEntry-TeamB'!AB20:AC20)</f>
        <v>0</v>
      </c>
      <c r="I19" s="38">
        <f>IF(COUNT('[2]DataEntry-TeamA'!AI20:AJ20,'[1]DataEntry-TeamB'!AI20:AJ20)&gt;0,AVERAGE('[2]DataEntry-TeamA'!AI20:AJ20,'[1]DataEntry-TeamB'!AI20:AJ20),0)</f>
        <v>0</v>
      </c>
      <c r="J19" s="38">
        <f>IF(COUNT('[2]DataEntry-TeamA'!AK20,'[1]DataEntry-TeamB'!AK20)&gt;0,AVERAGE('[2]DataEntry-TeamA'!AK20,'[1]DataEntry-TeamB'!AK20),0)</f>
        <v>0</v>
      </c>
      <c r="K19" s="39">
        <f>COUNT('[2]DataEntry-TeamA'!AI20:AJ20,'[1]DataEntry-TeamB'!AI20:AJ20)</f>
        <v>0</v>
      </c>
      <c r="L19" s="90">
        <f t="shared" si="2"/>
      </c>
      <c r="M19" s="90">
        <f t="shared" si="3"/>
      </c>
      <c r="N19" s="91">
        <f t="shared" si="4"/>
      </c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s="11" customFormat="1" ht="15" customHeight="1">
      <c r="A20" s="72">
        <f t="shared" si="0"/>
        <v>8</v>
      </c>
      <c r="B20" s="64">
        <f>IF(COUNT('[2]DataEntry-TeamA'!B21,'[1]DataEntry-TeamB'!B21)&gt;0,AVERAGE('[2]DataEntry-TeamA'!B21,'[1]DataEntry-TeamB'!B21),"")</f>
        <v>97</v>
      </c>
      <c r="C20" s="62">
        <f>IF(COUNT('[2]DataEntry-TeamA'!G21:H21,'[2]DataEntry-TeamA'!U21:V21,'[1]DataEntry-TeamB'!G21:H21,'[1]DataEntry-TeamB'!U21:V21)&gt;0,AVERAGE('[2]DataEntry-TeamA'!G21:H21,'[2]DataEntry-TeamA'!U21:V21,'[1]DataEntry-TeamB'!G21:H21,'[1]DataEntry-TeamB'!U21:V21),0)</f>
        <v>17.96</v>
      </c>
      <c r="D20" s="62">
        <f>IF(COUNT('[2]DataEntry-TeamA'!I21,'[2]DataEntry-TeamA'!W21,'[1]DataEntry-TeamB'!I21,'[1]DataEntry-TeamB'!W21)&gt;0,AVERAGE('[2]DataEntry-TeamA'!I21,'[2]DataEntry-TeamA'!W21,'[1]DataEntry-TeamB'!I21,'[1]DataEntry-TeamB'!W21),0)</f>
        <v>1.16</v>
      </c>
      <c r="E20" s="62">
        <f>COUNT('[2]DataEntry-TeamA'!G21:H21,'[2]DataEntry-TeamA'!U21:V21,'[1]DataEntry-TeamB'!G21:H21,'[1]DataEntry-TeamB'!U21:V21)</f>
        <v>1</v>
      </c>
      <c r="F20" s="64">
        <f>IF(COUNT('[2]DataEntry-TeamA'!N21:O21,'[2]DataEntry-TeamA'!AB21:AC21,'[1]DataEntry-TeamB'!N21:O21,'[1]DataEntry-TeamB'!AB21:AC21)&gt;0,AVERAGE('[2]DataEntry-TeamA'!N21:O21,'[2]DataEntry-TeamA'!AB21:AC21,'[1]DataEntry-TeamB'!N21:O21,'[1]DataEntry-TeamB'!AB21:AC21),0)</f>
        <v>0</v>
      </c>
      <c r="G20" s="62">
        <f>IF(COUNT('[2]DataEntry-TeamA'!P21,'[2]DataEntry-TeamA'!AD21,'[1]DataEntry-TeamB'!P21,'[1]DataEntry-TeamB'!AD21)&gt;0,AVERAGE('[2]DataEntry-TeamA'!P21,'[2]DataEntry-TeamA'!AD21,'[1]DataEntry-TeamB'!P21,'[1]DataEntry-TeamB'!AD21),0)</f>
        <v>0</v>
      </c>
      <c r="H20" s="78">
        <f>COUNT('[2]DataEntry-TeamA'!N21:O21,'[2]DataEntry-TeamA'!AB21:AC21,'[1]DataEntry-TeamB'!N21:O21,'[1]DataEntry-TeamB'!AB21:AC21)</f>
        <v>0</v>
      </c>
      <c r="I20" s="62">
        <f>IF(COUNT('[2]DataEntry-TeamA'!AI21:AJ21,'[1]DataEntry-TeamB'!AI21:AJ21)&gt;0,AVERAGE('[2]DataEntry-TeamA'!AI21:AJ21,'[1]DataEntry-TeamB'!AI21:AJ21),0)</f>
        <v>0</v>
      </c>
      <c r="J20" s="62">
        <f>IF(COUNT('[2]DataEntry-TeamA'!AK21,'[1]DataEntry-TeamB'!AK21)&gt;0,AVERAGE('[2]DataEntry-TeamA'!AK21,'[1]DataEntry-TeamB'!AK21),0)</f>
        <v>0</v>
      </c>
      <c r="K20" s="78">
        <f>COUNT('[2]DataEntry-TeamA'!AI21:AJ21,'[1]DataEntry-TeamB'!AI21:AJ21)</f>
        <v>0</v>
      </c>
      <c r="L20" s="92">
        <f t="shared" si="2"/>
        <v>17.96</v>
      </c>
      <c r="M20" s="92">
        <f t="shared" si="3"/>
        <v>1.16</v>
      </c>
      <c r="N20" s="93">
        <f t="shared" si="4"/>
        <v>1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</row>
    <row r="21" spans="1:24" ht="15" customHeight="1">
      <c r="A21" s="73">
        <f t="shared" si="0"/>
        <v>9</v>
      </c>
      <c r="B21" s="37">
        <f>IF(COUNT('[2]DataEntry-TeamA'!B22,'[1]DataEntry-TeamB'!B22)&gt;0,AVERAGE('[2]DataEntry-TeamA'!B22,'[1]DataEntry-TeamB'!B22),"")</f>
        <v>70</v>
      </c>
      <c r="C21" s="38">
        <f>IF(COUNT('[2]DataEntry-TeamA'!G22:H22,'[2]DataEntry-TeamA'!U22:V22,'[1]DataEntry-TeamB'!G22:H22,'[1]DataEntry-TeamB'!U22:V22)&gt;0,AVERAGE('[2]DataEntry-TeamA'!G22:H22,'[2]DataEntry-TeamA'!U22:V22,'[1]DataEntry-TeamB'!G22:H22,'[1]DataEntry-TeamB'!U22:V22),0)</f>
        <v>2.85</v>
      </c>
      <c r="D21" s="38">
        <f>IF(COUNT('[2]DataEntry-TeamA'!I22,'[2]DataEntry-TeamA'!W22,'[1]DataEntry-TeamB'!I22,'[1]DataEntry-TeamB'!W22)&gt;0,AVERAGE('[2]DataEntry-TeamA'!I22,'[2]DataEntry-TeamA'!W22,'[1]DataEntry-TeamB'!I22,'[1]DataEntry-TeamB'!W22),0)</f>
        <v>2.6999999999999997</v>
      </c>
      <c r="E21" s="38">
        <f>COUNT('[2]DataEntry-TeamA'!G22:H22,'[2]DataEntry-TeamA'!U22:V22,'[1]DataEntry-TeamB'!G22:H22,'[1]DataEntry-TeamB'!U22:V22)</f>
        <v>2</v>
      </c>
      <c r="F21" s="37">
        <f>IF(COUNT('[2]DataEntry-TeamA'!N22:O22,'[2]DataEntry-TeamA'!AB22:AC22,'[1]DataEntry-TeamB'!N22:O22,'[1]DataEntry-TeamB'!AB22:AC22)&gt;0,AVERAGE('[2]DataEntry-TeamA'!N22:O22,'[2]DataEntry-TeamA'!AB22:AC22,'[1]DataEntry-TeamB'!N22:O22,'[1]DataEntry-TeamB'!AB22:AC22),0)</f>
        <v>0</v>
      </c>
      <c r="G21" s="38">
        <f>IF(COUNT('[2]DataEntry-TeamA'!P22,'[2]DataEntry-TeamA'!AD22,'[1]DataEntry-TeamB'!P22,'[1]DataEntry-TeamB'!AD22)&gt;0,AVERAGE('[2]DataEntry-TeamA'!P22,'[2]DataEntry-TeamA'!AD22,'[1]DataEntry-TeamB'!P22,'[1]DataEntry-TeamB'!AD22),0)</f>
        <v>0</v>
      </c>
      <c r="H21" s="39">
        <f>COUNT('[2]DataEntry-TeamA'!N22:O22,'[2]DataEntry-TeamA'!AB22:AC22,'[1]DataEntry-TeamB'!N22:O22,'[1]DataEntry-TeamB'!AB22:AC22)</f>
        <v>0</v>
      </c>
      <c r="I21" s="38">
        <f>IF(COUNT('[2]DataEntry-TeamA'!AI22:AJ22,'[1]DataEntry-TeamB'!AI22:AJ22)&gt;0,AVERAGE('[2]DataEntry-TeamA'!AI22:AJ22,'[1]DataEntry-TeamB'!AI22:AJ22),0)</f>
        <v>0</v>
      </c>
      <c r="J21" s="38">
        <f>IF(COUNT('[2]DataEntry-TeamA'!AK22,'[1]DataEntry-TeamB'!AK22)&gt;0,AVERAGE('[2]DataEntry-TeamA'!AK22,'[1]DataEntry-TeamB'!AK22),0)</f>
        <v>0</v>
      </c>
      <c r="K21" s="39">
        <f>COUNT('[2]DataEntry-TeamA'!AI22:AJ22,'[1]DataEntry-TeamB'!AI22:AJ22)</f>
        <v>0</v>
      </c>
      <c r="L21" s="90">
        <f t="shared" si="2"/>
        <v>2.85</v>
      </c>
      <c r="M21" s="90">
        <f t="shared" si="3"/>
        <v>2.6999999999999997</v>
      </c>
      <c r="N21" s="91">
        <f t="shared" si="4"/>
        <v>2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1:24" s="11" customFormat="1" ht="15" customHeight="1">
      <c r="A22" s="72">
        <f t="shared" si="0"/>
        <v>10</v>
      </c>
      <c r="B22" s="64">
        <f>IF(COUNT('[2]DataEntry-TeamA'!B23,'[1]DataEntry-TeamB'!B23)&gt;0,AVERAGE('[2]DataEntry-TeamA'!B23,'[1]DataEntry-TeamB'!B23),"")</f>
        <v>82.5</v>
      </c>
      <c r="C22" s="62">
        <f>IF(COUNT('[2]DataEntry-TeamA'!G23:H23,'[2]DataEntry-TeamA'!U23:V23,'[1]DataEntry-TeamB'!G23:H23,'[1]DataEntry-TeamB'!U23:V23)&gt;0,AVERAGE('[2]DataEntry-TeamA'!G23:H23,'[2]DataEntry-TeamA'!U23:V23,'[1]DataEntry-TeamB'!G23:H23,'[1]DataEntry-TeamB'!U23:V23),0)</f>
        <v>1.95</v>
      </c>
      <c r="D22" s="62">
        <f>IF(COUNT('[2]DataEntry-TeamA'!I23,'[2]DataEntry-TeamA'!W23,'[1]DataEntry-TeamB'!I23,'[1]DataEntry-TeamB'!W23)&gt;0,AVERAGE('[2]DataEntry-TeamA'!I23,'[2]DataEntry-TeamA'!W23,'[1]DataEntry-TeamB'!I23,'[1]DataEntry-TeamB'!W23),0)</f>
        <v>3.6</v>
      </c>
      <c r="E22" s="62">
        <f>COUNT('[2]DataEntry-TeamA'!G23:H23,'[2]DataEntry-TeamA'!U23:V23,'[1]DataEntry-TeamB'!G23:H23,'[1]DataEntry-TeamB'!U23:V23)</f>
        <v>1</v>
      </c>
      <c r="F22" s="64">
        <f>IF(COUNT('[2]DataEntry-TeamA'!N23:O23,'[2]DataEntry-TeamA'!AB23:AC23,'[1]DataEntry-TeamB'!N23:O23,'[1]DataEntry-TeamB'!AB23:AC23)&gt;0,AVERAGE('[2]DataEntry-TeamA'!N23:O23,'[2]DataEntry-TeamA'!AB23:AC23,'[1]DataEntry-TeamB'!N23:O23,'[1]DataEntry-TeamB'!AB23:AC23),0)</f>
        <v>4.5595</v>
      </c>
      <c r="G22" s="62">
        <f>IF(COUNT('[2]DataEntry-TeamA'!P23,'[2]DataEntry-TeamA'!AD23,'[1]DataEntry-TeamB'!P23,'[1]DataEntry-TeamB'!AD23)&gt;0,AVERAGE('[2]DataEntry-TeamA'!P23,'[2]DataEntry-TeamA'!AD23,'[1]DataEntry-TeamB'!P23,'[1]DataEntry-TeamB'!AD23),0)</f>
        <v>5.875</v>
      </c>
      <c r="H22" s="78">
        <f>COUNT('[2]DataEntry-TeamA'!N23:O23,'[2]DataEntry-TeamA'!AB23:AC23,'[1]DataEntry-TeamB'!N23:O23,'[1]DataEntry-TeamB'!AB23:AC23)</f>
        <v>2</v>
      </c>
      <c r="I22" s="62">
        <f>IF(COUNT('[2]DataEntry-TeamA'!AI23:AJ23,'[1]DataEntry-TeamB'!AI23:AJ23)&gt;0,AVERAGE('[2]DataEntry-TeamA'!AI23:AJ23,'[1]DataEntry-TeamB'!AI23:AJ23),0)</f>
        <v>0</v>
      </c>
      <c r="J22" s="62">
        <f>IF(COUNT('[2]DataEntry-TeamA'!AK23,'[1]DataEntry-TeamB'!AK23)&gt;0,AVERAGE('[2]DataEntry-TeamA'!AK23,'[1]DataEntry-TeamB'!AK23),0)</f>
        <v>0</v>
      </c>
      <c r="K22" s="78">
        <f>COUNT('[2]DataEntry-TeamA'!AI23:AJ23,'[1]DataEntry-TeamB'!AI23:AJ23)</f>
        <v>0</v>
      </c>
      <c r="L22" s="92">
        <f t="shared" si="2"/>
        <v>6.5095</v>
      </c>
      <c r="M22" s="92">
        <f t="shared" si="3"/>
        <v>9.475</v>
      </c>
      <c r="N22" s="93">
        <f t="shared" si="4"/>
        <v>3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</row>
    <row r="23" spans="1:24" ht="15" customHeight="1">
      <c r="A23" s="73">
        <f t="shared" si="0"/>
        <v>11</v>
      </c>
      <c r="B23" s="37">
        <f>IF(COUNT('[2]DataEntry-TeamA'!B24,'[1]DataEntry-TeamB'!B24)&gt;0,AVERAGE('[2]DataEntry-TeamA'!B24,'[1]DataEntry-TeamB'!B24),"")</f>
        <v>75</v>
      </c>
      <c r="C23" s="38">
        <f>IF(COUNT('[2]DataEntry-TeamA'!G24:H24,'[2]DataEntry-TeamA'!U24:V24,'[1]DataEntry-TeamB'!G24:H24,'[1]DataEntry-TeamB'!U24:V24)&gt;0,AVERAGE('[2]DataEntry-TeamA'!G24:H24,'[2]DataEntry-TeamA'!U24:V24,'[1]DataEntry-TeamB'!G24:H24,'[1]DataEntry-TeamB'!U24:V24),0)</f>
        <v>0</v>
      </c>
      <c r="D23" s="38">
        <f>IF(COUNT('[2]DataEntry-TeamA'!I24,'[2]DataEntry-TeamA'!W24,'[1]DataEntry-TeamB'!I24,'[1]DataEntry-TeamB'!W24)&gt;0,AVERAGE('[2]DataEntry-TeamA'!I24,'[2]DataEntry-TeamA'!W24,'[1]DataEntry-TeamB'!I24,'[1]DataEntry-TeamB'!W24),0)</f>
        <v>0</v>
      </c>
      <c r="E23" s="38">
        <f>COUNT('[2]DataEntry-TeamA'!G24:H24,'[2]DataEntry-TeamA'!U24:V24,'[1]DataEntry-TeamB'!G24:H24,'[1]DataEntry-TeamB'!U24:V24)</f>
        <v>0</v>
      </c>
      <c r="F23" s="37">
        <f>IF(COUNT('[2]DataEntry-TeamA'!N24:O24,'[2]DataEntry-TeamA'!AB24:AC24,'[1]DataEntry-TeamB'!N24:O24,'[1]DataEntry-TeamB'!AB24:AC24)&gt;0,AVERAGE('[2]DataEntry-TeamA'!N24:O24,'[2]DataEntry-TeamA'!AB24:AC24,'[1]DataEntry-TeamB'!N24:O24,'[1]DataEntry-TeamB'!AB24:AC24),0)</f>
        <v>0</v>
      </c>
      <c r="G23" s="38">
        <f>IF(COUNT('[2]DataEntry-TeamA'!P24,'[2]DataEntry-TeamA'!AD24,'[1]DataEntry-TeamB'!P24,'[1]DataEntry-TeamB'!AD24)&gt;0,AVERAGE('[2]DataEntry-TeamA'!P24,'[2]DataEntry-TeamA'!AD24,'[1]DataEntry-TeamB'!P24,'[1]DataEntry-TeamB'!AD24),0)</f>
        <v>0</v>
      </c>
      <c r="H23" s="39">
        <f>COUNT('[2]DataEntry-TeamA'!N24:O24,'[2]DataEntry-TeamA'!AB24:AC24,'[1]DataEntry-TeamB'!N24:O24,'[1]DataEntry-TeamB'!AB24:AC24)</f>
        <v>0</v>
      </c>
      <c r="I23" s="38">
        <f>IF(COUNT('[2]DataEntry-TeamA'!AI24:AJ24,'[1]DataEntry-TeamB'!AI24:AJ24)&gt;0,AVERAGE('[2]DataEntry-TeamA'!AI24:AJ24,'[1]DataEntry-TeamB'!AI24:AJ24),0)</f>
        <v>0</v>
      </c>
      <c r="J23" s="38">
        <f>IF(COUNT('[2]DataEntry-TeamA'!AK24,'[1]DataEntry-TeamB'!AK24)&gt;0,AVERAGE('[2]DataEntry-TeamA'!AK24,'[1]DataEntry-TeamB'!AK24),0)</f>
        <v>0</v>
      </c>
      <c r="K23" s="39">
        <f>COUNT('[2]DataEntry-TeamA'!AI24:AJ24,'[1]DataEntry-TeamB'!AI24:AJ24)</f>
        <v>0</v>
      </c>
      <c r="L23" s="90">
        <f t="shared" si="2"/>
      </c>
      <c r="M23" s="90">
        <f t="shared" si="3"/>
      </c>
      <c r="N23" s="91">
        <f t="shared" si="4"/>
      </c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11" customFormat="1" ht="15" customHeight="1">
      <c r="A24" s="72">
        <f t="shared" si="0"/>
        <v>12</v>
      </c>
      <c r="B24" s="64">
        <f>IF(COUNT('[2]DataEntry-TeamA'!B25,'[1]DataEntry-TeamB'!B25)&gt;0,AVERAGE('[2]DataEntry-TeamA'!B25,'[1]DataEntry-TeamB'!B25),"")</f>
        <v>134.5</v>
      </c>
      <c r="C24" s="62">
        <f>IF(COUNT('[2]DataEntry-TeamA'!G25:H25,'[2]DataEntry-TeamA'!U25:V25,'[1]DataEntry-TeamB'!G25:H25,'[1]DataEntry-TeamB'!U25:V25)&gt;0,AVERAGE('[2]DataEntry-TeamA'!G25:H25,'[2]DataEntry-TeamA'!U25:V25,'[1]DataEntry-TeamB'!G25:H25,'[1]DataEntry-TeamB'!U25:V25),0)</f>
        <v>0</v>
      </c>
      <c r="D24" s="62">
        <f>IF(COUNT('[2]DataEntry-TeamA'!I25,'[2]DataEntry-TeamA'!W25,'[1]DataEntry-TeamB'!I25,'[1]DataEntry-TeamB'!W25)&gt;0,AVERAGE('[2]DataEntry-TeamA'!I25,'[2]DataEntry-TeamA'!W25,'[1]DataEntry-TeamB'!I25,'[1]DataEntry-TeamB'!W25),0)</f>
        <v>0</v>
      </c>
      <c r="E24" s="62">
        <f>COUNT('[2]DataEntry-TeamA'!G25:H25,'[2]DataEntry-TeamA'!U25:V25,'[1]DataEntry-TeamB'!G25:H25,'[1]DataEntry-TeamB'!U25:V25)</f>
        <v>0</v>
      </c>
      <c r="F24" s="64">
        <f>IF(COUNT('[2]DataEntry-TeamA'!N25:O25,'[2]DataEntry-TeamA'!AB25:AC25,'[1]DataEntry-TeamB'!N25:O25,'[1]DataEntry-TeamB'!AB25:AC25)&gt;0,AVERAGE('[2]DataEntry-TeamA'!N25:O25,'[2]DataEntry-TeamA'!AB25:AC25,'[1]DataEntry-TeamB'!N25:O25,'[1]DataEntry-TeamB'!AB25:AC25),0)</f>
        <v>0</v>
      </c>
      <c r="G24" s="62">
        <f>IF(COUNT('[2]DataEntry-TeamA'!P25,'[2]DataEntry-TeamA'!AD25,'[1]DataEntry-TeamB'!P25,'[1]DataEntry-TeamB'!AD25)&gt;0,AVERAGE('[2]DataEntry-TeamA'!P25,'[2]DataEntry-TeamA'!AD25,'[1]DataEntry-TeamB'!P25,'[1]DataEntry-TeamB'!AD25),0)</f>
        <v>0</v>
      </c>
      <c r="H24" s="78">
        <f>COUNT('[2]DataEntry-TeamA'!N25:O25,'[2]DataEntry-TeamA'!AB25:AC25,'[1]DataEntry-TeamB'!N25:O25,'[1]DataEntry-TeamB'!AB25:AC25)</f>
        <v>0</v>
      </c>
      <c r="I24" s="62">
        <f>IF(COUNT('[2]DataEntry-TeamA'!AI25:AJ25,'[1]DataEntry-TeamB'!AI25:AJ25)&gt;0,AVERAGE('[2]DataEntry-TeamA'!AI25:AJ25,'[1]DataEntry-TeamB'!AI25:AJ25),0)</f>
        <v>0</v>
      </c>
      <c r="J24" s="62">
        <f>IF(COUNT('[2]DataEntry-TeamA'!AK25,'[1]DataEntry-TeamB'!AK25)&gt;0,AVERAGE('[2]DataEntry-TeamA'!AK25,'[1]DataEntry-TeamB'!AK25),0)</f>
        <v>0</v>
      </c>
      <c r="K24" s="78">
        <f>COUNT('[2]DataEntry-TeamA'!AI25:AJ25,'[1]DataEntry-TeamB'!AI25:AJ25)</f>
        <v>0</v>
      </c>
      <c r="L24" s="92">
        <f t="shared" si="2"/>
      </c>
      <c r="M24" s="92">
        <f t="shared" si="3"/>
      </c>
      <c r="N24" s="93">
        <f t="shared" si="4"/>
      </c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5" customHeight="1">
      <c r="A25" s="73">
        <f t="shared" si="0"/>
        <v>13</v>
      </c>
      <c r="B25" s="37">
        <f>IF(COUNT('[2]DataEntry-TeamA'!B26,'[1]DataEntry-TeamB'!B26)&gt;0,AVERAGE('[2]DataEntry-TeamA'!B26,'[1]DataEntry-TeamB'!B26),"")</f>
        <v>147.5</v>
      </c>
      <c r="C25" s="38">
        <f>IF(COUNT('[2]DataEntry-TeamA'!G26:H26,'[2]DataEntry-TeamA'!U26:V26,'[1]DataEntry-TeamB'!G26:H26,'[1]DataEntry-TeamB'!U26:V26)&gt;0,AVERAGE('[2]DataEntry-TeamA'!G26:H26,'[2]DataEntry-TeamA'!U26:V26,'[1]DataEntry-TeamB'!G26:H26,'[1]DataEntry-TeamB'!U26:V26),0)</f>
        <v>2.9</v>
      </c>
      <c r="D25" s="38">
        <f>IF(COUNT('[2]DataEntry-TeamA'!I26,'[2]DataEntry-TeamA'!W26,'[1]DataEntry-TeamB'!I26,'[1]DataEntry-TeamB'!W26)&gt;0,AVERAGE('[2]DataEntry-TeamA'!I26,'[2]DataEntry-TeamA'!W26,'[1]DataEntry-TeamB'!I26,'[1]DataEntry-TeamB'!W26),0)</f>
        <v>1.5</v>
      </c>
      <c r="E25" s="38">
        <f>COUNT('[2]DataEntry-TeamA'!G26:H26,'[2]DataEntry-TeamA'!U26:V26,'[1]DataEntry-TeamB'!G26:H26,'[1]DataEntry-TeamB'!U26:V26)</f>
        <v>1</v>
      </c>
      <c r="F25" s="37">
        <f>IF(COUNT('[2]DataEntry-TeamA'!N26:O26,'[2]DataEntry-TeamA'!AB26:AC26,'[1]DataEntry-TeamB'!N26:O26,'[1]DataEntry-TeamB'!AB26:AC26)&gt;0,AVERAGE('[2]DataEntry-TeamA'!N26:O26,'[2]DataEntry-TeamA'!AB26:AC26,'[1]DataEntry-TeamB'!N26:O26,'[1]DataEntry-TeamB'!AB26:AC26),0)</f>
        <v>0</v>
      </c>
      <c r="G25" s="38">
        <f>IF(COUNT('[2]DataEntry-TeamA'!P26,'[2]DataEntry-TeamA'!AD26,'[1]DataEntry-TeamB'!P26,'[1]DataEntry-TeamB'!AD26)&gt;0,AVERAGE('[2]DataEntry-TeamA'!P26,'[2]DataEntry-TeamA'!AD26,'[1]DataEntry-TeamB'!P26,'[1]DataEntry-TeamB'!AD26),0)</f>
        <v>0</v>
      </c>
      <c r="H25" s="39">
        <f>COUNT('[2]DataEntry-TeamA'!N26:O26,'[2]DataEntry-TeamA'!AB26:AC26,'[1]DataEntry-TeamB'!N26:O26,'[1]DataEntry-TeamB'!AB26:AC26)</f>
        <v>0</v>
      </c>
      <c r="I25" s="38">
        <f>IF(COUNT('[2]DataEntry-TeamA'!AI26:AJ26,'[1]DataEntry-TeamB'!AI26:AJ26)&gt;0,AVERAGE('[2]DataEntry-TeamA'!AI26:AJ26,'[1]DataEntry-TeamB'!AI26:AJ26),0)</f>
        <v>0</v>
      </c>
      <c r="J25" s="38">
        <f>IF(COUNT('[2]DataEntry-TeamA'!AK26,'[1]DataEntry-TeamB'!AK26)&gt;0,AVERAGE('[2]DataEntry-TeamA'!AK26,'[1]DataEntry-TeamB'!AK26),0)</f>
        <v>0</v>
      </c>
      <c r="K25" s="39">
        <f>COUNT('[2]DataEntry-TeamA'!AI26:AJ26,'[1]DataEntry-TeamB'!AI26:AJ26)</f>
        <v>0</v>
      </c>
      <c r="L25" s="90">
        <f t="shared" si="2"/>
        <v>2.9</v>
      </c>
      <c r="M25" s="90">
        <f t="shared" si="3"/>
        <v>1.5</v>
      </c>
      <c r="N25" s="91">
        <f t="shared" si="4"/>
        <v>1</v>
      </c>
      <c r="O25" s="20"/>
      <c r="P25" s="20"/>
      <c r="Q25" s="20"/>
      <c r="R25" s="20"/>
      <c r="S25" s="20"/>
      <c r="T25" s="20"/>
      <c r="U25" s="20"/>
      <c r="V25" s="20"/>
      <c r="W25" s="20"/>
      <c r="X25" s="20"/>
    </row>
    <row r="26" spans="1:24" s="11" customFormat="1" ht="15" customHeight="1">
      <c r="A26" s="72">
        <f t="shared" si="0"/>
        <v>14</v>
      </c>
      <c r="B26" s="64">
        <f>IF(COUNT('[2]DataEntry-TeamA'!B27,'[1]DataEntry-TeamB'!B27)&gt;0,AVERAGE('[2]DataEntry-TeamA'!B27,'[1]DataEntry-TeamB'!B27),"")</f>
        <v>141.5</v>
      </c>
      <c r="C26" s="62">
        <f>IF(COUNT('[2]DataEntry-TeamA'!G27:H27,'[2]DataEntry-TeamA'!U27:V27,'[1]DataEntry-TeamB'!G27:H27,'[1]DataEntry-TeamB'!U27:V27)&gt;0,AVERAGE('[2]DataEntry-TeamA'!G27:H27,'[2]DataEntry-TeamA'!U27:V27,'[1]DataEntry-TeamB'!G27:H27,'[1]DataEntry-TeamB'!U27:V27),0)</f>
        <v>0</v>
      </c>
      <c r="D26" s="62">
        <f>IF(COUNT('[2]DataEntry-TeamA'!I27,'[2]DataEntry-TeamA'!W27,'[1]DataEntry-TeamB'!I27,'[1]DataEntry-TeamB'!W27)&gt;0,AVERAGE('[2]DataEntry-TeamA'!I27,'[2]DataEntry-TeamA'!W27,'[1]DataEntry-TeamB'!I27,'[1]DataEntry-TeamB'!W27),0)</f>
        <v>0</v>
      </c>
      <c r="E26" s="62">
        <f>COUNT('[2]DataEntry-TeamA'!G27:H27,'[2]DataEntry-TeamA'!U27:V27,'[1]DataEntry-TeamB'!G27:H27,'[1]DataEntry-TeamB'!U27:V27)</f>
        <v>0</v>
      </c>
      <c r="F26" s="64">
        <f>IF(COUNT('[2]DataEntry-TeamA'!N27:O27,'[2]DataEntry-TeamA'!AB27:AC27,'[1]DataEntry-TeamB'!N27:O27,'[1]DataEntry-TeamB'!AB27:AC27)&gt;0,AVERAGE('[2]DataEntry-TeamA'!N27:O27,'[2]DataEntry-TeamA'!AB27:AC27,'[1]DataEntry-TeamB'!N27:O27,'[1]DataEntry-TeamB'!AB27:AC27),0)</f>
        <v>2.1</v>
      </c>
      <c r="G26" s="62">
        <f>IF(COUNT('[2]DataEntry-TeamA'!P27,'[2]DataEntry-TeamA'!AD27,'[1]DataEntry-TeamB'!P27,'[1]DataEntry-TeamB'!AD27)&gt;0,AVERAGE('[2]DataEntry-TeamA'!P27,'[2]DataEntry-TeamA'!AD27,'[1]DataEntry-TeamB'!P27,'[1]DataEntry-TeamB'!AD27),0)</f>
        <v>9.5</v>
      </c>
      <c r="H26" s="78">
        <f>COUNT('[2]DataEntry-TeamA'!N27:O27,'[2]DataEntry-TeamA'!AB27:AC27,'[1]DataEntry-TeamB'!N27:O27,'[1]DataEntry-TeamB'!AB27:AC27)</f>
        <v>1</v>
      </c>
      <c r="I26" s="62">
        <f>IF(COUNT('[2]DataEntry-TeamA'!AI27:AJ27,'[1]DataEntry-TeamB'!AI27:AJ27)&gt;0,AVERAGE('[2]DataEntry-TeamA'!AI27:AJ27,'[1]DataEntry-TeamB'!AI27:AJ27),0)</f>
        <v>0</v>
      </c>
      <c r="J26" s="62">
        <f>IF(COUNT('[2]DataEntry-TeamA'!AK27,'[1]DataEntry-TeamB'!AK27)&gt;0,AVERAGE('[2]DataEntry-TeamA'!AK27,'[1]DataEntry-TeamB'!AK27),0)</f>
        <v>0</v>
      </c>
      <c r="K26" s="78">
        <f>COUNT('[2]DataEntry-TeamA'!AI27:AJ27,'[1]DataEntry-TeamB'!AI27:AJ27)</f>
        <v>0</v>
      </c>
      <c r="L26" s="92">
        <f t="shared" si="2"/>
        <v>2.1</v>
      </c>
      <c r="M26" s="92">
        <f t="shared" si="3"/>
        <v>9.5</v>
      </c>
      <c r="N26" s="93">
        <f t="shared" si="4"/>
        <v>1</v>
      </c>
      <c r="O26" s="20"/>
      <c r="P26" s="20"/>
      <c r="Q26" s="20"/>
      <c r="R26" s="20"/>
      <c r="S26" s="20"/>
      <c r="T26" s="20"/>
      <c r="U26" s="20"/>
      <c r="V26" s="20"/>
      <c r="W26" s="20"/>
      <c r="X26" s="20"/>
    </row>
    <row r="27" spans="1:24" ht="15" customHeight="1">
      <c r="A27" s="73">
        <f t="shared" si="0"/>
        <v>15</v>
      </c>
      <c r="B27" s="37">
        <f>IF(COUNT('[2]DataEntry-TeamA'!B28,'[1]DataEntry-TeamB'!B28)&gt;0,AVERAGE('[2]DataEntry-TeamA'!B28,'[1]DataEntry-TeamB'!B28),"")</f>
        <v>145</v>
      </c>
      <c r="C27" s="38">
        <f>IF(COUNT('[2]DataEntry-TeamA'!G28:H28,'[2]DataEntry-TeamA'!U28:V28,'[1]DataEntry-TeamB'!G28:H28,'[1]DataEntry-TeamB'!U28:V28)&gt;0,AVERAGE('[2]DataEntry-TeamA'!G28:H28,'[2]DataEntry-TeamA'!U28:V28,'[1]DataEntry-TeamB'!G28:H28,'[1]DataEntry-TeamB'!U28:V28),0)</f>
        <v>0</v>
      </c>
      <c r="D27" s="38">
        <f>IF(COUNT('[2]DataEntry-TeamA'!I28,'[2]DataEntry-TeamA'!W28,'[1]DataEntry-TeamB'!I28,'[1]DataEntry-TeamB'!W28)&gt;0,AVERAGE('[2]DataEntry-TeamA'!I28,'[2]DataEntry-TeamA'!W28,'[1]DataEntry-TeamB'!I28,'[1]DataEntry-TeamB'!W28),0)</f>
        <v>0</v>
      </c>
      <c r="E27" s="38">
        <f>COUNT('[2]DataEntry-TeamA'!G28:H28,'[2]DataEntry-TeamA'!U28:V28,'[1]DataEntry-TeamB'!G28:H28,'[1]DataEntry-TeamB'!U28:V28)</f>
        <v>0</v>
      </c>
      <c r="F27" s="37">
        <f>IF(COUNT('[2]DataEntry-TeamA'!N28:O28,'[2]DataEntry-TeamA'!AB28:AC28,'[1]DataEntry-TeamB'!N28:O28,'[1]DataEntry-TeamB'!AB28:AC28)&gt;0,AVERAGE('[2]DataEntry-TeamA'!N28:O28,'[2]DataEntry-TeamA'!AB28:AC28,'[1]DataEntry-TeamB'!N28:O28,'[1]DataEntry-TeamB'!AB28:AC28),0)</f>
        <v>0</v>
      </c>
      <c r="G27" s="38">
        <f>IF(COUNT('[2]DataEntry-TeamA'!P28,'[2]DataEntry-TeamA'!AD28,'[1]DataEntry-TeamB'!P28,'[1]DataEntry-TeamB'!AD28)&gt;0,AVERAGE('[2]DataEntry-TeamA'!P28,'[2]DataEntry-TeamA'!AD28,'[1]DataEntry-TeamB'!P28,'[1]DataEntry-TeamB'!AD28),0)</f>
        <v>0</v>
      </c>
      <c r="H27" s="39">
        <f>COUNT('[2]DataEntry-TeamA'!N28:O28,'[2]DataEntry-TeamA'!AB28:AC28,'[1]DataEntry-TeamB'!N28:O28,'[1]DataEntry-TeamB'!AB28:AC28)</f>
        <v>0</v>
      </c>
      <c r="I27" s="38">
        <f>IF(COUNT('[2]DataEntry-TeamA'!AI28:AJ28,'[1]DataEntry-TeamB'!AI28:AJ28)&gt;0,AVERAGE('[2]DataEntry-TeamA'!AI28:AJ28,'[1]DataEntry-TeamB'!AI28:AJ28),0)</f>
        <v>0</v>
      </c>
      <c r="J27" s="38">
        <f>IF(COUNT('[2]DataEntry-TeamA'!AK28,'[1]DataEntry-TeamB'!AK28)&gt;0,AVERAGE('[2]DataEntry-TeamA'!AK28,'[1]DataEntry-TeamB'!AK28),0)</f>
        <v>0</v>
      </c>
      <c r="K27" s="39">
        <f>COUNT('[2]DataEntry-TeamA'!AI28:AJ28,'[1]DataEntry-TeamB'!AI28:AJ28)</f>
        <v>0</v>
      </c>
      <c r="L27" s="90">
        <f t="shared" si="2"/>
      </c>
      <c r="M27" s="90">
        <f t="shared" si="3"/>
      </c>
      <c r="N27" s="91">
        <f t="shared" si="4"/>
      </c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1:24" s="11" customFormat="1" ht="15" customHeight="1">
      <c r="A28" s="72">
        <f t="shared" si="0"/>
        <v>16</v>
      </c>
      <c r="B28" s="64">
        <f>IF(COUNT('[2]DataEntry-TeamA'!B29,'[1]DataEntry-TeamB'!B29)&gt;0,AVERAGE('[2]DataEntry-TeamA'!B29,'[1]DataEntry-TeamB'!B29),"")</f>
        <v>132.5</v>
      </c>
      <c r="C28" s="62">
        <f>IF(COUNT('[2]DataEntry-TeamA'!G29:H29,'[2]DataEntry-TeamA'!U29:V29,'[1]DataEntry-TeamB'!G29:H29,'[1]DataEntry-TeamB'!U29:V29)&gt;0,AVERAGE('[2]DataEntry-TeamA'!G29:H29,'[2]DataEntry-TeamA'!U29:V29,'[1]DataEntry-TeamB'!G29:H29,'[1]DataEntry-TeamB'!U29:V29),0)</f>
        <v>0</v>
      </c>
      <c r="D28" s="62">
        <f>IF(COUNT('[2]DataEntry-TeamA'!I29,'[2]DataEntry-TeamA'!W29,'[1]DataEntry-TeamB'!I29,'[1]DataEntry-TeamB'!W29)&gt;0,AVERAGE('[2]DataEntry-TeamA'!I29,'[2]DataEntry-TeamA'!W29,'[1]DataEntry-TeamB'!I29,'[1]DataEntry-TeamB'!W29),0)</f>
        <v>0</v>
      </c>
      <c r="E28" s="62">
        <f>COUNT('[2]DataEntry-TeamA'!G29:H29,'[2]DataEntry-TeamA'!U29:V29,'[1]DataEntry-TeamB'!G29:H29,'[1]DataEntry-TeamB'!U29:V29)</f>
        <v>0</v>
      </c>
      <c r="F28" s="64">
        <f>IF(COUNT('[2]DataEntry-TeamA'!N29:O29,'[2]DataEntry-TeamA'!AB29:AC29,'[1]DataEntry-TeamB'!N29:O29,'[1]DataEntry-TeamB'!AB29:AC29)&gt;0,AVERAGE('[2]DataEntry-TeamA'!N29:O29,'[2]DataEntry-TeamA'!AB29:AC29,'[1]DataEntry-TeamB'!N29:O29,'[1]DataEntry-TeamB'!AB29:AC29),0)</f>
        <v>0</v>
      </c>
      <c r="G28" s="62">
        <f>IF(COUNT('[2]DataEntry-TeamA'!P29,'[2]DataEntry-TeamA'!AD29,'[1]DataEntry-TeamB'!P29,'[1]DataEntry-TeamB'!AD29)&gt;0,AVERAGE('[2]DataEntry-TeamA'!P29,'[2]DataEntry-TeamA'!AD29,'[1]DataEntry-TeamB'!P29,'[1]DataEntry-TeamB'!AD29),0)</f>
        <v>0</v>
      </c>
      <c r="H28" s="78">
        <f>COUNT('[2]DataEntry-TeamA'!N29:O29,'[2]DataEntry-TeamA'!AB29:AC29,'[1]DataEntry-TeamB'!N29:O29,'[1]DataEntry-TeamB'!AB29:AC29)</f>
        <v>0</v>
      </c>
      <c r="I28" s="62">
        <f>IF(COUNT('[2]DataEntry-TeamA'!AI29:AJ29,'[1]DataEntry-TeamB'!AI29:AJ29)&gt;0,AVERAGE('[2]DataEntry-TeamA'!AI29:AJ29,'[1]DataEntry-TeamB'!AI29:AJ29),0)</f>
        <v>0</v>
      </c>
      <c r="J28" s="62">
        <f>IF(COUNT('[2]DataEntry-TeamA'!AK29,'[1]DataEntry-TeamB'!AK29)&gt;0,AVERAGE('[2]DataEntry-TeamA'!AK29,'[1]DataEntry-TeamB'!AK29),0)</f>
        <v>0</v>
      </c>
      <c r="K28" s="78">
        <f>COUNT('[2]DataEntry-TeamA'!AI29:AJ29,'[1]DataEntry-TeamB'!AI29:AJ29)</f>
        <v>0</v>
      </c>
      <c r="L28" s="92">
        <f t="shared" si="2"/>
      </c>
      <c r="M28" s="92">
        <f t="shared" si="3"/>
      </c>
      <c r="N28" s="93">
        <f t="shared" si="4"/>
      </c>
      <c r="O28" s="20"/>
      <c r="P28" s="20"/>
      <c r="Q28" s="20"/>
      <c r="R28" s="20"/>
      <c r="S28" s="20"/>
      <c r="T28" s="20"/>
      <c r="U28" s="20"/>
      <c r="V28" s="20"/>
      <c r="W28" s="20"/>
      <c r="X28" s="20"/>
    </row>
    <row r="29" spans="1:24" ht="15" customHeight="1">
      <c r="A29" s="73">
        <f t="shared" si="0"/>
        <v>17</v>
      </c>
      <c r="B29" s="37">
        <f>IF(COUNT('[2]DataEntry-TeamA'!B30,'[1]DataEntry-TeamB'!B30)&gt;0,AVERAGE('[2]DataEntry-TeamA'!B30,'[1]DataEntry-TeamB'!B30),"")</f>
        <v>137.5</v>
      </c>
      <c r="C29" s="38">
        <f>IF(COUNT('[2]DataEntry-TeamA'!G30:H30,'[2]DataEntry-TeamA'!U30:V30,'[1]DataEntry-TeamB'!G30:H30,'[1]DataEntry-TeamB'!U30:V30)&gt;0,AVERAGE('[2]DataEntry-TeamA'!G30:H30,'[2]DataEntry-TeamA'!U30:V30,'[1]DataEntry-TeamB'!G30:H30,'[1]DataEntry-TeamB'!U30:V30),0)</f>
        <v>0</v>
      </c>
      <c r="D29" s="38">
        <f>IF(COUNT('[2]DataEntry-TeamA'!I30,'[2]DataEntry-TeamA'!W30,'[1]DataEntry-TeamB'!I30,'[1]DataEntry-TeamB'!W30)&gt;0,AVERAGE('[2]DataEntry-TeamA'!I30,'[2]DataEntry-TeamA'!W30,'[1]DataEntry-TeamB'!I30,'[1]DataEntry-TeamB'!W30),0)</f>
        <v>0</v>
      </c>
      <c r="E29" s="38">
        <f>COUNT('[2]DataEntry-TeamA'!G30:H30,'[2]DataEntry-TeamA'!U30:V30,'[1]DataEntry-TeamB'!G30:H30,'[1]DataEntry-TeamB'!U30:V30)</f>
        <v>0</v>
      </c>
      <c r="F29" s="37">
        <f>IF(COUNT('[2]DataEntry-TeamA'!N30:O30,'[2]DataEntry-TeamA'!AB30:AC30,'[1]DataEntry-TeamB'!N30:O30,'[1]DataEntry-TeamB'!AB30:AC30)&gt;0,AVERAGE('[2]DataEntry-TeamA'!N30:O30,'[2]DataEntry-TeamA'!AB30:AC30,'[1]DataEntry-TeamB'!N30:O30,'[1]DataEntry-TeamB'!AB30:AC30),0)</f>
        <v>0</v>
      </c>
      <c r="G29" s="38">
        <f>IF(COUNT('[2]DataEntry-TeamA'!P30,'[2]DataEntry-TeamA'!AD30,'[1]DataEntry-TeamB'!P30,'[1]DataEntry-TeamB'!AD30)&gt;0,AVERAGE('[2]DataEntry-TeamA'!P30,'[2]DataEntry-TeamA'!AD30,'[1]DataEntry-TeamB'!P30,'[1]DataEntry-TeamB'!AD30),0)</f>
        <v>0</v>
      </c>
      <c r="H29" s="39">
        <f>COUNT('[2]DataEntry-TeamA'!N30:O30,'[2]DataEntry-TeamA'!AB30:AC30,'[1]DataEntry-TeamB'!N30:O30,'[1]DataEntry-TeamB'!AB30:AC30)</f>
        <v>0</v>
      </c>
      <c r="I29" s="38">
        <f>IF(COUNT('[2]DataEntry-TeamA'!AI30:AJ30,'[1]DataEntry-TeamB'!AI30:AJ30)&gt;0,AVERAGE('[2]DataEntry-TeamA'!AI30:AJ30,'[1]DataEntry-TeamB'!AI30:AJ30),0)</f>
        <v>0</v>
      </c>
      <c r="J29" s="38">
        <f>IF(COUNT('[2]DataEntry-TeamA'!AK30,'[1]DataEntry-TeamB'!AK30)&gt;0,AVERAGE('[2]DataEntry-TeamA'!AK30,'[1]DataEntry-TeamB'!AK30),0)</f>
        <v>0</v>
      </c>
      <c r="K29" s="39">
        <f>COUNT('[2]DataEntry-TeamA'!AI30:AJ30,'[1]DataEntry-TeamB'!AI30:AJ30)</f>
        <v>0</v>
      </c>
      <c r="L29" s="90">
        <f t="shared" si="2"/>
      </c>
      <c r="M29" s="90">
        <f t="shared" si="3"/>
      </c>
      <c r="N29" s="91">
        <f t="shared" si="4"/>
      </c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s="11" customFormat="1" ht="15" customHeight="1">
      <c r="A30" s="72">
        <f t="shared" si="0"/>
        <v>18</v>
      </c>
      <c r="B30" s="64">
        <f>IF(COUNT('[2]DataEntry-TeamA'!B31,'[1]DataEntry-TeamB'!B31)&gt;0,AVERAGE('[2]DataEntry-TeamA'!B31,'[1]DataEntry-TeamB'!B31),"")</f>
        <v>147.5</v>
      </c>
      <c r="C30" s="62">
        <f>IF(COUNT('[2]DataEntry-TeamA'!G31:H31,'[2]DataEntry-TeamA'!U31:V31,'[1]DataEntry-TeamB'!G31:H31,'[1]DataEntry-TeamB'!U31:V31)&gt;0,AVERAGE('[2]DataEntry-TeamA'!G31:H31,'[2]DataEntry-TeamA'!U31:V31,'[1]DataEntry-TeamB'!G31:H31,'[1]DataEntry-TeamB'!U31:V31),0)</f>
        <v>2.575</v>
      </c>
      <c r="D30" s="62">
        <f>IF(COUNT('[2]DataEntry-TeamA'!I31,'[2]DataEntry-TeamA'!W31,'[1]DataEntry-TeamB'!I31,'[1]DataEntry-TeamB'!W31)&gt;0,AVERAGE('[2]DataEntry-TeamA'!I31,'[2]DataEntry-TeamA'!W31,'[1]DataEntry-TeamB'!I31,'[1]DataEntry-TeamB'!W31),0)</f>
        <v>2</v>
      </c>
      <c r="E30" s="62">
        <f>COUNT('[2]DataEntry-TeamA'!G31:H31,'[2]DataEntry-TeamA'!U31:V31,'[1]DataEntry-TeamB'!G31:H31,'[1]DataEntry-TeamB'!U31:V31)</f>
        <v>2</v>
      </c>
      <c r="F30" s="64">
        <f>IF(COUNT('[2]DataEntry-TeamA'!N31:O31,'[2]DataEntry-TeamA'!AB31:AC31,'[1]DataEntry-TeamB'!N31:O31,'[1]DataEntry-TeamB'!AB31:AC31)&gt;0,AVERAGE('[2]DataEntry-TeamA'!N31:O31,'[2]DataEntry-TeamA'!AB31:AC31,'[1]DataEntry-TeamB'!N31:O31,'[1]DataEntry-TeamB'!AB31:AC31),0)</f>
        <v>0</v>
      </c>
      <c r="G30" s="62">
        <f>IF(COUNT('[2]DataEntry-TeamA'!P31,'[2]DataEntry-TeamA'!AD31,'[1]DataEntry-TeamB'!P31,'[1]DataEntry-TeamB'!AD31)&gt;0,AVERAGE('[2]DataEntry-TeamA'!P31,'[2]DataEntry-TeamA'!AD31,'[1]DataEntry-TeamB'!P31,'[1]DataEntry-TeamB'!AD31),0)</f>
        <v>0</v>
      </c>
      <c r="H30" s="78">
        <f>COUNT('[2]DataEntry-TeamA'!N31:O31,'[2]DataEntry-TeamA'!AB31:AC31,'[1]DataEntry-TeamB'!N31:O31,'[1]DataEntry-TeamB'!AB31:AC31)</f>
        <v>0</v>
      </c>
      <c r="I30" s="62">
        <f>IF(COUNT('[2]DataEntry-TeamA'!AI31:AJ31,'[1]DataEntry-TeamB'!AI31:AJ31)&gt;0,AVERAGE('[2]DataEntry-TeamA'!AI31:AJ31,'[1]DataEntry-TeamB'!AI31:AJ31),0)</f>
        <v>2.5</v>
      </c>
      <c r="J30" s="62">
        <f>IF(COUNT('[2]DataEntry-TeamA'!AK31,'[1]DataEntry-TeamB'!AK31)&gt;0,AVERAGE('[2]DataEntry-TeamA'!AK31,'[1]DataEntry-TeamB'!AK31),0)</f>
        <v>0</v>
      </c>
      <c r="K30" s="78">
        <f>COUNT('[2]DataEntry-TeamA'!AI31:AJ31,'[1]DataEntry-TeamB'!AI31:AJ31)</f>
        <v>1</v>
      </c>
      <c r="L30" s="92">
        <f t="shared" si="2"/>
        <v>5.075</v>
      </c>
      <c r="M30" s="92">
        <f t="shared" si="3"/>
        <v>2</v>
      </c>
      <c r="N30" s="93">
        <f t="shared" si="4"/>
        <v>3</v>
      </c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:24" ht="15" customHeight="1">
      <c r="A31" s="73">
        <f t="shared" si="0"/>
        <v>19</v>
      </c>
      <c r="B31" s="37">
        <f>IF(COUNT('[2]DataEntry-TeamA'!B32,'[1]DataEntry-TeamB'!B32)&gt;0,AVERAGE('[2]DataEntry-TeamA'!B32,'[1]DataEntry-TeamB'!B32),"")</f>
        <v>146</v>
      </c>
      <c r="C31" s="38">
        <f>IF(COUNT('[2]DataEntry-TeamA'!G32:H32,'[2]DataEntry-TeamA'!U32:V32,'[1]DataEntry-TeamB'!G32:H32,'[1]DataEntry-TeamB'!U32:V32)&gt;0,AVERAGE('[2]DataEntry-TeamA'!G32:H32,'[2]DataEntry-TeamA'!U32:V32,'[1]DataEntry-TeamB'!G32:H32,'[1]DataEntry-TeamB'!U32:V32),0)</f>
        <v>2.75</v>
      </c>
      <c r="D31" s="38">
        <f>IF(COUNT('[2]DataEntry-TeamA'!I32,'[2]DataEntry-TeamA'!W32,'[1]DataEntry-TeamB'!I32,'[1]DataEntry-TeamB'!W32)&gt;0,AVERAGE('[2]DataEntry-TeamA'!I32,'[2]DataEntry-TeamA'!W32,'[1]DataEntry-TeamB'!I32,'[1]DataEntry-TeamB'!W32),0)</f>
        <v>1</v>
      </c>
      <c r="E31" s="38">
        <f>COUNT('[2]DataEntry-TeamA'!G32:H32,'[2]DataEntry-TeamA'!U32:V32,'[1]DataEntry-TeamB'!G32:H32,'[1]DataEntry-TeamB'!U32:V32)</f>
        <v>1</v>
      </c>
      <c r="F31" s="37">
        <f>IF(COUNT('[2]DataEntry-TeamA'!N32:O32,'[2]DataEntry-TeamA'!AB32:AC32,'[1]DataEntry-TeamB'!N32:O32,'[1]DataEntry-TeamB'!AB32:AC32)&gt;0,AVERAGE('[2]DataEntry-TeamA'!N32:O32,'[2]DataEntry-TeamA'!AB32:AC32,'[1]DataEntry-TeamB'!N32:O32,'[1]DataEntry-TeamB'!AB32:AC32),0)</f>
        <v>0</v>
      </c>
      <c r="G31" s="38">
        <f>IF(COUNT('[2]DataEntry-TeamA'!P32,'[2]DataEntry-TeamA'!AD32,'[1]DataEntry-TeamB'!P32,'[1]DataEntry-TeamB'!AD32)&gt;0,AVERAGE('[2]DataEntry-TeamA'!P32,'[2]DataEntry-TeamA'!AD32,'[1]DataEntry-TeamB'!P32,'[1]DataEntry-TeamB'!AD32),0)</f>
        <v>0</v>
      </c>
      <c r="H31" s="39">
        <f>COUNT('[2]DataEntry-TeamA'!N32:O32,'[2]DataEntry-TeamA'!AB32:AC32,'[1]DataEntry-TeamB'!N32:O32,'[1]DataEntry-TeamB'!AB32:AC32)</f>
        <v>0</v>
      </c>
      <c r="I31" s="38">
        <f>IF(COUNT('[2]DataEntry-TeamA'!AI32:AJ32,'[1]DataEntry-TeamB'!AI32:AJ32)&gt;0,AVERAGE('[2]DataEntry-TeamA'!AI32:AJ32,'[1]DataEntry-TeamB'!AI32:AJ32),0)</f>
        <v>0</v>
      </c>
      <c r="J31" s="38">
        <f>IF(COUNT('[2]DataEntry-TeamA'!AK32,'[1]DataEntry-TeamB'!AK32)&gt;0,AVERAGE('[2]DataEntry-TeamA'!AK32,'[1]DataEntry-TeamB'!AK32),0)</f>
        <v>0</v>
      </c>
      <c r="K31" s="39">
        <f>COUNT('[2]DataEntry-TeamA'!AI32:AJ32,'[1]DataEntry-TeamB'!AI32:AJ32)</f>
        <v>0</v>
      </c>
      <c r="L31" s="90">
        <f t="shared" si="2"/>
        <v>2.75</v>
      </c>
      <c r="M31" s="90">
        <f t="shared" si="3"/>
        <v>1</v>
      </c>
      <c r="N31" s="91">
        <f t="shared" si="4"/>
        <v>1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spans="1:24" s="11" customFormat="1" ht="15" customHeight="1">
      <c r="A32" s="72">
        <f t="shared" si="0"/>
        <v>20</v>
      </c>
      <c r="B32" s="64">
        <f>IF(COUNT('[2]DataEntry-TeamA'!B33,'[1]DataEntry-TeamB'!B33)&gt;0,AVERAGE('[2]DataEntry-TeamA'!B33,'[1]DataEntry-TeamB'!B33),"")</f>
        <v>151</v>
      </c>
      <c r="C32" s="62">
        <f>IF(COUNT('[2]DataEntry-TeamA'!G33:H33,'[2]DataEntry-TeamA'!U33:V33,'[1]DataEntry-TeamB'!G33:H33,'[1]DataEntry-TeamB'!U33:V33)&gt;0,AVERAGE('[2]DataEntry-TeamA'!G33:H33,'[2]DataEntry-TeamA'!U33:V33,'[1]DataEntry-TeamB'!G33:H33,'[1]DataEntry-TeamB'!U33:V33),0)</f>
        <v>0</v>
      </c>
      <c r="D32" s="62">
        <f>IF(COUNT('[2]DataEntry-TeamA'!I33,'[2]DataEntry-TeamA'!W33,'[1]DataEntry-TeamB'!I33,'[1]DataEntry-TeamB'!W33)&gt;0,AVERAGE('[2]DataEntry-TeamA'!I33,'[2]DataEntry-TeamA'!W33,'[1]DataEntry-TeamB'!I33,'[1]DataEntry-TeamB'!W33),0)</f>
        <v>0</v>
      </c>
      <c r="E32" s="62">
        <f>COUNT('[2]DataEntry-TeamA'!G33:H33,'[2]DataEntry-TeamA'!U33:V33,'[1]DataEntry-TeamB'!G33:H33,'[1]DataEntry-TeamB'!U33:V33)</f>
        <v>0</v>
      </c>
      <c r="F32" s="64">
        <f>IF(COUNT('[2]DataEntry-TeamA'!N33:O33,'[2]DataEntry-TeamA'!AB33:AC33,'[1]DataEntry-TeamB'!N33:O33,'[1]DataEntry-TeamB'!AB33:AC33)&gt;0,AVERAGE('[2]DataEntry-TeamA'!N33:O33,'[2]DataEntry-TeamA'!AB33:AC33,'[1]DataEntry-TeamB'!N33:O33,'[1]DataEntry-TeamB'!AB33:AC33),0)</f>
        <v>0</v>
      </c>
      <c r="G32" s="62">
        <f>IF(COUNT('[2]DataEntry-TeamA'!P33,'[2]DataEntry-TeamA'!AD33,'[1]DataEntry-TeamB'!P33,'[1]DataEntry-TeamB'!AD33)&gt;0,AVERAGE('[2]DataEntry-TeamA'!P33,'[2]DataEntry-TeamA'!AD33,'[1]DataEntry-TeamB'!P33,'[1]DataEntry-TeamB'!AD33),0)</f>
        <v>0</v>
      </c>
      <c r="H32" s="78">
        <f>COUNT('[2]DataEntry-TeamA'!N33:O33,'[2]DataEntry-TeamA'!AB33:AC33,'[1]DataEntry-TeamB'!N33:O33,'[1]DataEntry-TeamB'!AB33:AC33)</f>
        <v>0</v>
      </c>
      <c r="I32" s="62">
        <f>IF(COUNT('[2]DataEntry-TeamA'!AI33:AJ33,'[1]DataEntry-TeamB'!AI33:AJ33)&gt;0,AVERAGE('[2]DataEntry-TeamA'!AI33:AJ33,'[1]DataEntry-TeamB'!AI33:AJ33),0)</f>
        <v>0</v>
      </c>
      <c r="J32" s="62">
        <f>IF(COUNT('[2]DataEntry-TeamA'!AK33,'[1]DataEntry-TeamB'!AK33)&gt;0,AVERAGE('[2]DataEntry-TeamA'!AK33,'[1]DataEntry-TeamB'!AK33),0)</f>
        <v>0</v>
      </c>
      <c r="K32" s="78">
        <f>COUNT('[2]DataEntry-TeamA'!AI33:AJ33,'[1]DataEntry-TeamB'!AI33:AJ33)</f>
        <v>0</v>
      </c>
      <c r="L32" s="92">
        <f t="shared" si="2"/>
      </c>
      <c r="M32" s="92">
        <f t="shared" si="3"/>
      </c>
      <c r="N32" s="93">
        <f t="shared" si="4"/>
      </c>
      <c r="O32" s="20"/>
      <c r="P32" s="20"/>
      <c r="Q32" s="20"/>
      <c r="R32" s="20"/>
      <c r="S32" s="20"/>
      <c r="T32" s="20"/>
      <c r="U32" s="20"/>
      <c r="V32" s="20"/>
      <c r="W32" s="20"/>
      <c r="X32" s="20"/>
    </row>
    <row r="33" spans="1:24" ht="15" customHeight="1">
      <c r="A33" s="73">
        <f t="shared" si="0"/>
        <v>21</v>
      </c>
      <c r="B33" s="37">
        <f>IF(COUNT('[2]DataEntry-TeamA'!B34,'[1]DataEntry-TeamB'!B34)&gt;0,AVERAGE('[2]DataEntry-TeamA'!B34,'[1]DataEntry-TeamB'!B34),"")</f>
        <v>154.5</v>
      </c>
      <c r="C33" s="38">
        <f>IF(COUNT('[2]DataEntry-TeamA'!G34:H34,'[2]DataEntry-TeamA'!U34:V34,'[1]DataEntry-TeamB'!G34:H34,'[1]DataEntry-TeamB'!U34:V34)&gt;0,AVERAGE('[2]DataEntry-TeamA'!G34:H34,'[2]DataEntry-TeamA'!U34:V34,'[1]DataEntry-TeamB'!G34:H34,'[1]DataEntry-TeamB'!U34:V34),0)</f>
        <v>0</v>
      </c>
      <c r="D33" s="38">
        <f>IF(COUNT('[2]DataEntry-TeamA'!I34,'[2]DataEntry-TeamA'!W34,'[1]DataEntry-TeamB'!I34,'[1]DataEntry-TeamB'!W34)&gt;0,AVERAGE('[2]DataEntry-TeamA'!I34,'[2]DataEntry-TeamA'!W34,'[1]DataEntry-TeamB'!I34,'[1]DataEntry-TeamB'!W34),0)</f>
        <v>0</v>
      </c>
      <c r="E33" s="38">
        <f>COUNT('[2]DataEntry-TeamA'!G34:H34,'[2]DataEntry-TeamA'!U34:V34,'[1]DataEntry-TeamB'!G34:H34,'[1]DataEntry-TeamB'!U34:V34)</f>
        <v>0</v>
      </c>
      <c r="F33" s="37">
        <f>IF(COUNT('[2]DataEntry-TeamA'!N34:O34,'[2]DataEntry-TeamA'!AB34:AC34,'[1]DataEntry-TeamB'!N34:O34,'[1]DataEntry-TeamB'!AB34:AC34)&gt;0,AVERAGE('[2]DataEntry-TeamA'!N34:O34,'[2]DataEntry-TeamA'!AB34:AC34,'[1]DataEntry-TeamB'!N34:O34,'[1]DataEntry-TeamB'!AB34:AC34),0)</f>
        <v>0</v>
      </c>
      <c r="G33" s="38">
        <f>IF(COUNT('[2]DataEntry-TeamA'!P34,'[2]DataEntry-TeamA'!AD34,'[1]DataEntry-TeamB'!P34,'[1]DataEntry-TeamB'!AD34)&gt;0,AVERAGE('[2]DataEntry-TeamA'!P34,'[2]DataEntry-TeamA'!AD34,'[1]DataEntry-TeamB'!P34,'[1]DataEntry-TeamB'!AD34),0)</f>
        <v>0</v>
      </c>
      <c r="H33" s="39">
        <f>COUNT('[2]DataEntry-TeamA'!N34:O34,'[2]DataEntry-TeamA'!AB34:AC34,'[1]DataEntry-TeamB'!N34:O34,'[1]DataEntry-TeamB'!AB34:AC34)</f>
        <v>0</v>
      </c>
      <c r="I33" s="38">
        <f>IF(COUNT('[2]DataEntry-TeamA'!AI34:AJ34,'[1]DataEntry-TeamB'!AI34:AJ34)&gt;0,AVERAGE('[2]DataEntry-TeamA'!AI34:AJ34,'[1]DataEntry-TeamB'!AI34:AJ34),0)</f>
        <v>0</v>
      </c>
      <c r="J33" s="38">
        <f>IF(COUNT('[2]DataEntry-TeamA'!AK34,'[1]DataEntry-TeamB'!AK34)&gt;0,AVERAGE('[2]DataEntry-TeamA'!AK34,'[1]DataEntry-TeamB'!AK34),0)</f>
        <v>0</v>
      </c>
      <c r="K33" s="39">
        <f>COUNT('[2]DataEntry-TeamA'!AI34:AJ34,'[1]DataEntry-TeamB'!AI34:AJ34)</f>
        <v>0</v>
      </c>
      <c r="L33" s="90">
        <f t="shared" si="2"/>
      </c>
      <c r="M33" s="90">
        <f t="shared" si="3"/>
      </c>
      <c r="N33" s="91">
        <f t="shared" si="4"/>
      </c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1:24" s="11" customFormat="1" ht="15" customHeight="1">
      <c r="A34" s="72">
        <f t="shared" si="0"/>
        <v>22</v>
      </c>
      <c r="B34" s="64">
        <f>IF(COUNT('[2]DataEntry-TeamA'!B35,'[1]DataEntry-TeamB'!B35)&gt;0,AVERAGE('[2]DataEntry-TeamA'!B35,'[1]DataEntry-TeamB'!B35),"")</f>
        <v>155.5</v>
      </c>
      <c r="C34" s="62">
        <f>IF(COUNT('[2]DataEntry-TeamA'!G35:H35,'[2]DataEntry-TeamA'!U35:V35,'[1]DataEntry-TeamB'!G35:H35,'[1]DataEntry-TeamB'!U35:V35)&gt;0,AVERAGE('[2]DataEntry-TeamA'!G35:H35,'[2]DataEntry-TeamA'!U35:V35,'[1]DataEntry-TeamB'!G35:H35,'[1]DataEntry-TeamB'!U35:V35),0)</f>
        <v>0</v>
      </c>
      <c r="D34" s="62">
        <f>IF(COUNT('[2]DataEntry-TeamA'!I35,'[2]DataEntry-TeamA'!W35,'[1]DataEntry-TeamB'!I35,'[1]DataEntry-TeamB'!W35)&gt;0,AVERAGE('[2]DataEntry-TeamA'!I35,'[2]DataEntry-TeamA'!W35,'[1]DataEntry-TeamB'!I35,'[1]DataEntry-TeamB'!W35),0)</f>
        <v>0</v>
      </c>
      <c r="E34" s="62">
        <f>COUNT('[2]DataEntry-TeamA'!G35:H35,'[2]DataEntry-TeamA'!U35:V35,'[1]DataEntry-TeamB'!G35:H35,'[1]DataEntry-TeamB'!U35:V35)</f>
        <v>0</v>
      </c>
      <c r="F34" s="64">
        <f>IF(COUNT('[2]DataEntry-TeamA'!N35:O35,'[2]DataEntry-TeamA'!AB35:AC35,'[1]DataEntry-TeamB'!N35:O35,'[1]DataEntry-TeamB'!AB35:AC35)&gt;0,AVERAGE('[2]DataEntry-TeamA'!N35:O35,'[2]DataEntry-TeamA'!AB35:AC35,'[1]DataEntry-TeamB'!N35:O35,'[1]DataEntry-TeamB'!AB35:AC35),0)</f>
        <v>0</v>
      </c>
      <c r="G34" s="62">
        <f>IF(COUNT('[2]DataEntry-TeamA'!P35,'[2]DataEntry-TeamA'!AD35,'[1]DataEntry-TeamB'!P35,'[1]DataEntry-TeamB'!AD35)&gt;0,AVERAGE('[2]DataEntry-TeamA'!P35,'[2]DataEntry-TeamA'!AD35,'[1]DataEntry-TeamB'!P35,'[1]DataEntry-TeamB'!AD35),0)</f>
        <v>0</v>
      </c>
      <c r="H34" s="78">
        <f>COUNT('[2]DataEntry-TeamA'!N35:O35,'[2]DataEntry-TeamA'!AB35:AC35,'[1]DataEntry-TeamB'!N35:O35,'[1]DataEntry-TeamB'!AB35:AC35)</f>
        <v>0</v>
      </c>
      <c r="I34" s="62">
        <f>IF(COUNT('[2]DataEntry-TeamA'!AI35:AJ35,'[1]DataEntry-TeamB'!AI35:AJ35)&gt;0,AVERAGE('[2]DataEntry-TeamA'!AI35:AJ35,'[1]DataEntry-TeamB'!AI35:AJ35),0)</f>
        <v>0</v>
      </c>
      <c r="J34" s="62">
        <f>IF(COUNT('[2]DataEntry-TeamA'!AK35,'[1]DataEntry-TeamB'!AK35)&gt;0,AVERAGE('[2]DataEntry-TeamA'!AK35,'[1]DataEntry-TeamB'!AK35),0)</f>
        <v>0</v>
      </c>
      <c r="K34" s="78">
        <f>COUNT('[2]DataEntry-TeamA'!AI35:AJ35,'[1]DataEntry-TeamB'!AI35:AJ35)</f>
        <v>0</v>
      </c>
      <c r="L34" s="92">
        <f t="shared" si="2"/>
      </c>
      <c r="M34" s="92">
        <f t="shared" si="3"/>
      </c>
      <c r="N34" s="93">
        <f t="shared" si="4"/>
      </c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ht="15" customHeight="1">
      <c r="A35" s="73">
        <f t="shared" si="0"/>
        <v>23</v>
      </c>
      <c r="B35" s="37">
        <f>IF(COUNT('[2]DataEntry-TeamA'!B36,'[1]DataEntry-TeamB'!B36)&gt;0,AVERAGE('[2]DataEntry-TeamA'!B36,'[1]DataEntry-TeamB'!B36),"")</f>
        <v>156</v>
      </c>
      <c r="C35" s="38">
        <f>IF(COUNT('[2]DataEntry-TeamA'!G36:H36,'[2]DataEntry-TeamA'!U36:V36,'[1]DataEntry-TeamB'!G36:H36,'[1]DataEntry-TeamB'!U36:V36)&gt;0,AVERAGE('[2]DataEntry-TeamA'!G36:H36,'[2]DataEntry-TeamA'!U36:V36,'[1]DataEntry-TeamB'!G36:H36,'[1]DataEntry-TeamB'!U36:V36),0)</f>
        <v>0</v>
      </c>
      <c r="D35" s="38">
        <f>IF(COUNT('[2]DataEntry-TeamA'!I36,'[2]DataEntry-TeamA'!W36,'[1]DataEntry-TeamB'!I36,'[1]DataEntry-TeamB'!W36)&gt;0,AVERAGE('[2]DataEntry-TeamA'!I36,'[2]DataEntry-TeamA'!W36,'[1]DataEntry-TeamB'!I36,'[1]DataEntry-TeamB'!W36),0)</f>
        <v>0</v>
      </c>
      <c r="E35" s="38">
        <f>COUNT('[2]DataEntry-TeamA'!G36:H36,'[2]DataEntry-TeamA'!U36:V36,'[1]DataEntry-TeamB'!G36:H36,'[1]DataEntry-TeamB'!U36:V36)</f>
        <v>0</v>
      </c>
      <c r="F35" s="37">
        <f>IF(COUNT('[2]DataEntry-TeamA'!N36:O36,'[2]DataEntry-TeamA'!AB36:AC36,'[1]DataEntry-TeamB'!N36:O36,'[1]DataEntry-TeamB'!AB36:AC36)&gt;0,AVERAGE('[2]DataEntry-TeamA'!N36:O36,'[2]DataEntry-TeamA'!AB36:AC36,'[1]DataEntry-TeamB'!N36:O36,'[1]DataEntry-TeamB'!AB36:AC36),0)</f>
        <v>0</v>
      </c>
      <c r="G35" s="38">
        <f>IF(COUNT('[2]DataEntry-TeamA'!P36,'[2]DataEntry-TeamA'!AD36,'[1]DataEntry-TeamB'!P36,'[1]DataEntry-TeamB'!AD36)&gt;0,AVERAGE('[2]DataEntry-TeamA'!P36,'[2]DataEntry-TeamA'!AD36,'[1]DataEntry-TeamB'!P36,'[1]DataEntry-TeamB'!AD36),0)</f>
        <v>0</v>
      </c>
      <c r="H35" s="39">
        <f>COUNT('[2]DataEntry-TeamA'!N36:O36,'[2]DataEntry-TeamA'!AB36:AC36,'[1]DataEntry-TeamB'!N36:O36,'[1]DataEntry-TeamB'!AB36:AC36)</f>
        <v>0</v>
      </c>
      <c r="I35" s="38">
        <f>IF(COUNT('[2]DataEntry-TeamA'!AI36:AJ36,'[1]DataEntry-TeamB'!AI36:AJ36)&gt;0,AVERAGE('[2]DataEntry-TeamA'!AI36:AJ36,'[1]DataEntry-TeamB'!AI36:AJ36),0)</f>
        <v>0</v>
      </c>
      <c r="J35" s="38">
        <f>IF(COUNT('[2]DataEntry-TeamA'!AK36,'[1]DataEntry-TeamB'!AK36)&gt;0,AVERAGE('[2]DataEntry-TeamA'!AK36,'[1]DataEntry-TeamB'!AK36),0)</f>
        <v>0</v>
      </c>
      <c r="K35" s="39">
        <f>COUNT('[2]DataEntry-TeamA'!AI36:AJ36,'[1]DataEntry-TeamB'!AI36:AJ36)</f>
        <v>0</v>
      </c>
      <c r="L35" s="90">
        <f t="shared" si="2"/>
      </c>
      <c r="M35" s="90">
        <f t="shared" si="3"/>
      </c>
      <c r="N35" s="91">
        <f t="shared" si="4"/>
      </c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s="11" customFormat="1" ht="15" customHeight="1">
      <c r="A36" s="72">
        <f t="shared" si="0"/>
        <v>24</v>
      </c>
      <c r="B36" s="64">
        <f>IF(COUNT('[2]DataEntry-TeamA'!B37,'[1]DataEntry-TeamB'!B37)&gt;0,AVERAGE('[2]DataEntry-TeamA'!B37,'[1]DataEntry-TeamB'!B37),"")</f>
        <v>160</v>
      </c>
      <c r="C36" s="62">
        <f>IF(COUNT('[2]DataEntry-TeamA'!G37:H37,'[2]DataEntry-TeamA'!U37:V37,'[1]DataEntry-TeamB'!G37:H37,'[1]DataEntry-TeamB'!U37:V37)&gt;0,AVERAGE('[2]DataEntry-TeamA'!G37:H37,'[2]DataEntry-TeamA'!U37:V37,'[1]DataEntry-TeamB'!G37:H37,'[1]DataEntry-TeamB'!U37:V37),0)</f>
        <v>0</v>
      </c>
      <c r="D36" s="62">
        <f>IF(COUNT('[2]DataEntry-TeamA'!I37,'[2]DataEntry-TeamA'!W37,'[1]DataEntry-TeamB'!I37,'[1]DataEntry-TeamB'!W37)&gt;0,AVERAGE('[2]DataEntry-TeamA'!I37,'[2]DataEntry-TeamA'!W37,'[1]DataEntry-TeamB'!I37,'[1]DataEntry-TeamB'!W37),0)</f>
        <v>0</v>
      </c>
      <c r="E36" s="62">
        <f>COUNT('[2]DataEntry-TeamA'!G37:H37,'[2]DataEntry-TeamA'!U37:V37,'[1]DataEntry-TeamB'!G37:H37,'[1]DataEntry-TeamB'!U37:V37)</f>
        <v>0</v>
      </c>
      <c r="F36" s="64">
        <f>IF(COUNT('[2]DataEntry-TeamA'!N37:O37,'[2]DataEntry-TeamA'!AB37:AC37,'[1]DataEntry-TeamB'!N37:O37,'[1]DataEntry-TeamB'!AB37:AC37)&gt;0,AVERAGE('[2]DataEntry-TeamA'!N37:O37,'[2]DataEntry-TeamA'!AB37:AC37,'[1]DataEntry-TeamB'!N37:O37,'[1]DataEntry-TeamB'!AB37:AC37),0)</f>
        <v>0</v>
      </c>
      <c r="G36" s="62">
        <f>IF(COUNT('[2]DataEntry-TeamA'!P37,'[2]DataEntry-TeamA'!AD37,'[1]DataEntry-TeamB'!P37,'[1]DataEntry-TeamB'!AD37)&gt;0,AVERAGE('[2]DataEntry-TeamA'!P37,'[2]DataEntry-TeamA'!AD37,'[1]DataEntry-TeamB'!P37,'[1]DataEntry-TeamB'!AD37),0)</f>
        <v>0</v>
      </c>
      <c r="H36" s="78">
        <f>COUNT('[2]DataEntry-TeamA'!N37:O37,'[2]DataEntry-TeamA'!AB37:AC37,'[1]DataEntry-TeamB'!N37:O37,'[1]DataEntry-TeamB'!AB37:AC37)</f>
        <v>0</v>
      </c>
      <c r="I36" s="62">
        <f>IF(COUNT('[2]DataEntry-TeamA'!AI37:AJ37,'[1]DataEntry-TeamB'!AI37:AJ37)&gt;0,AVERAGE('[2]DataEntry-TeamA'!AI37:AJ37,'[1]DataEntry-TeamB'!AI37:AJ37),0)</f>
        <v>0</v>
      </c>
      <c r="J36" s="62">
        <f>IF(COUNT('[2]DataEntry-TeamA'!AK37,'[1]DataEntry-TeamB'!AK37)&gt;0,AVERAGE('[2]DataEntry-TeamA'!AK37,'[1]DataEntry-TeamB'!AK37),0)</f>
        <v>0</v>
      </c>
      <c r="K36" s="78">
        <f>COUNT('[2]DataEntry-TeamA'!AI37:AJ37,'[1]DataEntry-TeamB'!AI37:AJ37)</f>
        <v>0</v>
      </c>
      <c r="L36" s="92">
        <f t="shared" si="2"/>
      </c>
      <c r="M36" s="92">
        <f t="shared" si="3"/>
      </c>
      <c r="N36" s="93">
        <f t="shared" si="4"/>
      </c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 ht="15" customHeight="1">
      <c r="A37" s="73">
        <f t="shared" si="0"/>
        <v>25</v>
      </c>
      <c r="B37" s="37">
        <f>IF(COUNT('[2]DataEntry-TeamA'!B38,'[1]DataEntry-TeamB'!B38)&gt;0,AVERAGE('[2]DataEntry-TeamA'!B38,'[1]DataEntry-TeamB'!B38),"")</f>
        <v>160</v>
      </c>
      <c r="C37" s="38">
        <f>IF(COUNT('[2]DataEntry-TeamA'!G38:H38,'[2]DataEntry-TeamA'!U38:V38,'[1]DataEntry-TeamB'!G38:H38,'[1]DataEntry-TeamB'!U38:V38)&gt;0,AVERAGE('[2]DataEntry-TeamA'!G38:H38,'[2]DataEntry-TeamA'!U38:V38,'[1]DataEntry-TeamB'!G38:H38,'[1]DataEntry-TeamB'!U38:V38),0)</f>
        <v>0</v>
      </c>
      <c r="D37" s="38">
        <f>IF(COUNT('[2]DataEntry-TeamA'!I38,'[2]DataEntry-TeamA'!W38,'[1]DataEntry-TeamB'!I38,'[1]DataEntry-TeamB'!W38)&gt;0,AVERAGE('[2]DataEntry-TeamA'!I38,'[2]DataEntry-TeamA'!W38,'[1]DataEntry-TeamB'!I38,'[1]DataEntry-TeamB'!W38),0)</f>
        <v>0</v>
      </c>
      <c r="E37" s="38">
        <f>COUNT('[2]DataEntry-TeamA'!G38:H38,'[2]DataEntry-TeamA'!U38:V38,'[1]DataEntry-TeamB'!G38:H38,'[1]DataEntry-TeamB'!U38:V38)</f>
        <v>0</v>
      </c>
      <c r="F37" s="37">
        <f>IF(COUNT('[2]DataEntry-TeamA'!N38:O38,'[2]DataEntry-TeamA'!AB38:AC38,'[1]DataEntry-TeamB'!N38:O38,'[1]DataEntry-TeamB'!AB38:AC38)&gt;0,AVERAGE('[2]DataEntry-TeamA'!N38:O38,'[2]DataEntry-TeamA'!AB38:AC38,'[1]DataEntry-TeamB'!N38:O38,'[1]DataEntry-TeamB'!AB38:AC38),0)</f>
        <v>3.85</v>
      </c>
      <c r="G37" s="38">
        <f>IF(COUNT('[2]DataEntry-TeamA'!P38,'[2]DataEntry-TeamA'!AD38,'[1]DataEntry-TeamB'!P38,'[1]DataEntry-TeamB'!AD38)&gt;0,AVERAGE('[2]DataEntry-TeamA'!P38,'[2]DataEntry-TeamA'!AD38,'[1]DataEntry-TeamB'!P38,'[1]DataEntry-TeamB'!AD38),0)</f>
        <v>11.125</v>
      </c>
      <c r="H37" s="39">
        <f>COUNT('[2]DataEntry-TeamA'!N38:O38,'[2]DataEntry-TeamA'!AB38:AC38,'[1]DataEntry-TeamB'!N38:O38,'[1]DataEntry-TeamB'!AB38:AC38)</f>
        <v>2</v>
      </c>
      <c r="I37" s="38">
        <f>IF(COUNT('[2]DataEntry-TeamA'!AI38:AJ38,'[1]DataEntry-TeamB'!AI38:AJ38)&gt;0,AVERAGE('[2]DataEntry-TeamA'!AI38:AJ38,'[1]DataEntry-TeamB'!AI38:AJ38),0)</f>
        <v>0</v>
      </c>
      <c r="J37" s="38">
        <f>IF(COUNT('[2]DataEntry-TeamA'!AK38,'[1]DataEntry-TeamB'!AK38)&gt;0,AVERAGE('[2]DataEntry-TeamA'!AK38,'[1]DataEntry-TeamB'!AK38),0)</f>
        <v>0</v>
      </c>
      <c r="K37" s="39">
        <f>COUNT('[2]DataEntry-TeamA'!AI38:AJ38,'[1]DataEntry-TeamB'!AI38:AJ38)</f>
        <v>0</v>
      </c>
      <c r="L37" s="90">
        <f t="shared" si="2"/>
        <v>3.85</v>
      </c>
      <c r="M37" s="90">
        <f t="shared" si="3"/>
        <v>11.125</v>
      </c>
      <c r="N37" s="91">
        <f t="shared" si="4"/>
        <v>2</v>
      </c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s="11" customFormat="1" ht="15" customHeight="1">
      <c r="A38" s="72">
        <f t="shared" si="0"/>
        <v>26</v>
      </c>
      <c r="B38" s="64">
        <f>IF(COUNT('[2]DataEntry-TeamA'!B39,'[1]DataEntry-TeamB'!B39)&gt;0,AVERAGE('[2]DataEntry-TeamA'!B39,'[1]DataEntry-TeamB'!B39),"")</f>
        <v>164</v>
      </c>
      <c r="C38" s="62">
        <f>IF(COUNT('[2]DataEntry-TeamA'!G39:H39,'[2]DataEntry-TeamA'!U39:V39,'[1]DataEntry-TeamB'!G39:H39,'[1]DataEntry-TeamB'!U39:V39)&gt;0,AVERAGE('[2]DataEntry-TeamA'!G39:H39,'[2]DataEntry-TeamA'!U39:V39,'[1]DataEntry-TeamB'!G39:H39,'[1]DataEntry-TeamB'!U39:V39),0)</f>
        <v>0</v>
      </c>
      <c r="D38" s="62">
        <f>IF(COUNT('[2]DataEntry-TeamA'!I39,'[2]DataEntry-TeamA'!W39,'[1]DataEntry-TeamB'!I39,'[1]DataEntry-TeamB'!W39)&gt;0,AVERAGE('[2]DataEntry-TeamA'!I39,'[2]DataEntry-TeamA'!W39,'[1]DataEntry-TeamB'!I39,'[1]DataEntry-TeamB'!W39),0)</f>
        <v>0</v>
      </c>
      <c r="E38" s="62">
        <f>COUNT('[2]DataEntry-TeamA'!G39:H39,'[2]DataEntry-TeamA'!U39:V39,'[1]DataEntry-TeamB'!G39:H39,'[1]DataEntry-TeamB'!U39:V39)</f>
        <v>0</v>
      </c>
      <c r="F38" s="64">
        <f>IF(COUNT('[2]DataEntry-TeamA'!N39:O39,'[2]DataEntry-TeamA'!AB39:AC39,'[1]DataEntry-TeamB'!N39:O39,'[1]DataEntry-TeamB'!AB39:AC39)&gt;0,AVERAGE('[2]DataEntry-TeamA'!N39:O39,'[2]DataEntry-TeamA'!AB39:AC39,'[1]DataEntry-TeamB'!N39:O39,'[1]DataEntry-TeamB'!AB39:AC39),0)</f>
        <v>0</v>
      </c>
      <c r="G38" s="62">
        <f>IF(COUNT('[2]DataEntry-TeamA'!P39,'[2]DataEntry-TeamA'!AD39,'[1]DataEntry-TeamB'!P39,'[1]DataEntry-TeamB'!AD39)&gt;0,AVERAGE('[2]DataEntry-TeamA'!P39,'[2]DataEntry-TeamA'!AD39,'[1]DataEntry-TeamB'!P39,'[1]DataEntry-TeamB'!AD39),0)</f>
        <v>0</v>
      </c>
      <c r="H38" s="78">
        <f>COUNT('[2]DataEntry-TeamA'!N39:O39,'[2]DataEntry-TeamA'!AB39:AC39,'[1]DataEntry-TeamB'!N39:O39,'[1]DataEntry-TeamB'!AB39:AC39)</f>
        <v>0</v>
      </c>
      <c r="I38" s="62">
        <f>IF(COUNT('[2]DataEntry-TeamA'!AI39:AJ39,'[1]DataEntry-TeamB'!AI39:AJ39)&gt;0,AVERAGE('[2]DataEntry-TeamA'!AI39:AJ39,'[1]DataEntry-TeamB'!AI39:AJ39),0)</f>
        <v>0</v>
      </c>
      <c r="J38" s="62">
        <f>IF(COUNT('[2]DataEntry-TeamA'!AK39,'[1]DataEntry-TeamB'!AK39)&gt;0,AVERAGE('[2]DataEntry-TeamA'!AK39,'[1]DataEntry-TeamB'!AK39),0)</f>
        <v>0</v>
      </c>
      <c r="K38" s="78">
        <f>COUNT('[2]DataEntry-TeamA'!AI39:AJ39,'[1]DataEntry-TeamB'!AI39:AJ39)</f>
        <v>0</v>
      </c>
      <c r="L38" s="92">
        <f t="shared" si="2"/>
      </c>
      <c r="M38" s="92">
        <f t="shared" si="3"/>
      </c>
      <c r="N38" s="93">
        <f t="shared" si="4"/>
      </c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1:24" ht="15" customHeight="1">
      <c r="A39" s="73">
        <f t="shared" si="0"/>
        <v>27</v>
      </c>
      <c r="B39" s="37">
        <f>IF(COUNT('[2]DataEntry-TeamA'!B40,'[1]DataEntry-TeamB'!B40)&gt;0,AVERAGE('[2]DataEntry-TeamA'!B40,'[1]DataEntry-TeamB'!B40),"")</f>
        <v>155.5</v>
      </c>
      <c r="C39" s="38">
        <f>IF(COUNT('[2]DataEntry-TeamA'!G40:H40,'[2]DataEntry-TeamA'!U40:V40,'[1]DataEntry-TeamB'!G40:H40,'[1]DataEntry-TeamB'!U40:V40)&gt;0,AVERAGE('[2]DataEntry-TeamA'!G40:H40,'[2]DataEntry-TeamA'!U40:V40,'[1]DataEntry-TeamB'!G40:H40,'[1]DataEntry-TeamB'!U40:V40),0)</f>
        <v>0</v>
      </c>
      <c r="D39" s="38">
        <f>IF(COUNT('[2]DataEntry-TeamA'!I40,'[2]DataEntry-TeamA'!W40,'[1]DataEntry-TeamB'!I40,'[1]DataEntry-TeamB'!W40)&gt;0,AVERAGE('[2]DataEntry-TeamA'!I40,'[2]DataEntry-TeamA'!W40,'[1]DataEntry-TeamB'!I40,'[1]DataEntry-TeamB'!W40),0)</f>
        <v>0</v>
      </c>
      <c r="E39" s="38">
        <f>COUNT('[2]DataEntry-TeamA'!G40:H40,'[2]DataEntry-TeamA'!U40:V40,'[1]DataEntry-TeamB'!G40:H40,'[1]DataEntry-TeamB'!U40:V40)</f>
        <v>0</v>
      </c>
      <c r="F39" s="37">
        <f>IF(COUNT('[2]DataEntry-TeamA'!N40:O40,'[2]DataEntry-TeamA'!AB40:AC40,'[1]DataEntry-TeamB'!N40:O40,'[1]DataEntry-TeamB'!AB40:AC40)&gt;0,AVERAGE('[2]DataEntry-TeamA'!N40:O40,'[2]DataEntry-TeamA'!AB40:AC40,'[1]DataEntry-TeamB'!N40:O40,'[1]DataEntry-TeamB'!AB40:AC40),0)</f>
        <v>0</v>
      </c>
      <c r="G39" s="38">
        <f>IF(COUNT('[2]DataEntry-TeamA'!P40,'[2]DataEntry-TeamA'!AD40,'[1]DataEntry-TeamB'!P40,'[1]DataEntry-TeamB'!AD40)&gt;0,AVERAGE('[2]DataEntry-TeamA'!P40,'[2]DataEntry-TeamA'!AD40,'[1]DataEntry-TeamB'!P40,'[1]DataEntry-TeamB'!AD40),0)</f>
        <v>0</v>
      </c>
      <c r="H39" s="39">
        <f>COUNT('[2]DataEntry-TeamA'!N40:O40,'[2]DataEntry-TeamA'!AB40:AC40,'[1]DataEntry-TeamB'!N40:O40,'[1]DataEntry-TeamB'!AB40:AC40)</f>
        <v>0</v>
      </c>
      <c r="I39" s="38">
        <f>IF(COUNT('[2]DataEntry-TeamA'!AI40:AJ40,'[1]DataEntry-TeamB'!AI40:AJ40)&gt;0,AVERAGE('[2]DataEntry-TeamA'!AI40:AJ40,'[1]DataEntry-TeamB'!AI40:AJ40),0)</f>
        <v>0</v>
      </c>
      <c r="J39" s="38">
        <f>IF(COUNT('[2]DataEntry-TeamA'!AK40,'[1]DataEntry-TeamB'!AK40)&gt;0,AVERAGE('[2]DataEntry-TeamA'!AK40,'[1]DataEntry-TeamB'!AK40),0)</f>
        <v>0</v>
      </c>
      <c r="K39" s="39">
        <f>COUNT('[2]DataEntry-TeamA'!AI40:AJ40,'[1]DataEntry-TeamB'!AI40:AJ40)</f>
        <v>0</v>
      </c>
      <c r="L39" s="90">
        <f t="shared" si="2"/>
      </c>
      <c r="M39" s="90">
        <f t="shared" si="3"/>
      </c>
      <c r="N39" s="91">
        <f t="shared" si="4"/>
      </c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1:24" s="11" customFormat="1" ht="15" customHeight="1">
      <c r="A40" s="72">
        <f t="shared" si="0"/>
        <v>28</v>
      </c>
      <c r="B40" s="64">
        <f>IF(COUNT('[2]DataEntry-TeamA'!B41,'[1]DataEntry-TeamB'!B41)&gt;0,AVERAGE('[2]DataEntry-TeamA'!B41,'[1]DataEntry-TeamB'!B41),"")</f>
        <v>138.5</v>
      </c>
      <c r="C40" s="62">
        <f>IF(COUNT('[2]DataEntry-TeamA'!G41:H41,'[2]DataEntry-TeamA'!U41:V41,'[1]DataEntry-TeamB'!G41:H41,'[1]DataEntry-TeamB'!U41:V41)&gt;0,AVERAGE('[2]DataEntry-TeamA'!G41:H41,'[2]DataEntry-TeamA'!U41:V41,'[1]DataEntry-TeamB'!G41:H41,'[1]DataEntry-TeamB'!U41:V41),0)</f>
        <v>0</v>
      </c>
      <c r="D40" s="62">
        <f>IF(COUNT('[2]DataEntry-TeamA'!I41,'[2]DataEntry-TeamA'!W41,'[1]DataEntry-TeamB'!I41,'[1]DataEntry-TeamB'!W41)&gt;0,AVERAGE('[2]DataEntry-TeamA'!I41,'[2]DataEntry-TeamA'!W41,'[1]DataEntry-TeamB'!I41,'[1]DataEntry-TeamB'!W41),0)</f>
        <v>0</v>
      </c>
      <c r="E40" s="62">
        <f>COUNT('[2]DataEntry-TeamA'!G41:H41,'[2]DataEntry-TeamA'!U41:V41,'[1]DataEntry-TeamB'!G41:H41,'[1]DataEntry-TeamB'!U41:V41)</f>
        <v>0</v>
      </c>
      <c r="F40" s="64">
        <f>IF(COUNT('[2]DataEntry-TeamA'!N41:O41,'[2]DataEntry-TeamA'!AB41:AC41,'[1]DataEntry-TeamB'!N41:O41,'[1]DataEntry-TeamB'!AB41:AC41)&gt;0,AVERAGE('[2]DataEntry-TeamA'!N41:O41,'[2]DataEntry-TeamA'!AB41:AC41,'[1]DataEntry-TeamB'!N41:O41,'[1]DataEntry-TeamB'!AB41:AC41),0)</f>
        <v>0</v>
      </c>
      <c r="G40" s="62">
        <f>IF(COUNT('[2]DataEntry-TeamA'!P41,'[2]DataEntry-TeamA'!AD41,'[1]DataEntry-TeamB'!P41,'[1]DataEntry-TeamB'!AD41)&gt;0,AVERAGE('[2]DataEntry-TeamA'!P41,'[2]DataEntry-TeamA'!AD41,'[1]DataEntry-TeamB'!P41,'[1]DataEntry-TeamB'!AD41),0)</f>
        <v>0</v>
      </c>
      <c r="H40" s="78">
        <f>COUNT('[2]DataEntry-TeamA'!N41:O41,'[2]DataEntry-TeamA'!AB41:AC41,'[1]DataEntry-TeamB'!N41:O41,'[1]DataEntry-TeamB'!AB41:AC41)</f>
        <v>0</v>
      </c>
      <c r="I40" s="62">
        <f>IF(COUNT('[2]DataEntry-TeamA'!AI41:AJ41,'[1]DataEntry-TeamB'!AI41:AJ41)&gt;0,AVERAGE('[2]DataEntry-TeamA'!AI41:AJ41,'[1]DataEntry-TeamB'!AI41:AJ41),0)</f>
        <v>0</v>
      </c>
      <c r="J40" s="62">
        <f>IF(COUNT('[2]DataEntry-TeamA'!AK41,'[1]DataEntry-TeamB'!AK41)&gt;0,AVERAGE('[2]DataEntry-TeamA'!AK41,'[1]DataEntry-TeamB'!AK41),0)</f>
        <v>0</v>
      </c>
      <c r="K40" s="78">
        <f>COUNT('[2]DataEntry-TeamA'!AI41:AJ41,'[1]DataEntry-TeamB'!AI41:AJ41)</f>
        <v>0</v>
      </c>
      <c r="L40" s="92">
        <f t="shared" si="2"/>
      </c>
      <c r="M40" s="92">
        <f t="shared" si="3"/>
      </c>
      <c r="N40" s="93">
        <f t="shared" si="4"/>
      </c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1:24" ht="15" customHeight="1">
      <c r="A41" s="73">
        <f t="shared" si="0"/>
        <v>29</v>
      </c>
      <c r="B41" s="37">
        <f>IF(COUNT('[2]DataEntry-TeamA'!B42,'[1]DataEntry-TeamB'!B42)&gt;0,AVERAGE('[2]DataEntry-TeamA'!B42,'[1]DataEntry-TeamB'!B42),"")</f>
        <v>121.5</v>
      </c>
      <c r="C41" s="38">
        <f>IF(COUNT('[2]DataEntry-TeamA'!G42:H42,'[2]DataEntry-TeamA'!U42:V42,'[1]DataEntry-TeamB'!G42:H42,'[1]DataEntry-TeamB'!U42:V42)&gt;0,AVERAGE('[2]DataEntry-TeamA'!G42:H42,'[2]DataEntry-TeamA'!U42:V42,'[1]DataEntry-TeamB'!G42:H42,'[1]DataEntry-TeamB'!U42:V42),0)</f>
        <v>0</v>
      </c>
      <c r="D41" s="38">
        <f>IF(COUNT('[2]DataEntry-TeamA'!I42,'[2]DataEntry-TeamA'!W42,'[1]DataEntry-TeamB'!I42,'[1]DataEntry-TeamB'!W42)&gt;0,AVERAGE('[2]DataEntry-TeamA'!I42,'[2]DataEntry-TeamA'!W42,'[1]DataEntry-TeamB'!I42,'[1]DataEntry-TeamB'!W42),0)</f>
        <v>0</v>
      </c>
      <c r="E41" s="38">
        <f>COUNT('[2]DataEntry-TeamA'!G42:H42,'[2]DataEntry-TeamA'!U42:V42,'[1]DataEntry-TeamB'!G42:H42,'[1]DataEntry-TeamB'!U42:V42)</f>
        <v>0</v>
      </c>
      <c r="F41" s="37">
        <f>IF(COUNT('[2]DataEntry-TeamA'!N42:O42,'[2]DataEntry-TeamA'!AB42:AC42,'[1]DataEntry-TeamB'!N42:O42,'[1]DataEntry-TeamB'!AB42:AC42)&gt;0,AVERAGE('[2]DataEntry-TeamA'!N42:O42,'[2]DataEntry-TeamA'!AB42:AC42,'[1]DataEntry-TeamB'!N42:O42,'[1]DataEntry-TeamB'!AB42:AC42),0)</f>
        <v>0</v>
      </c>
      <c r="G41" s="38">
        <f>IF(COUNT('[2]DataEntry-TeamA'!P42,'[2]DataEntry-TeamA'!AD42,'[1]DataEntry-TeamB'!P42,'[1]DataEntry-TeamB'!AD42)&gt;0,AVERAGE('[2]DataEntry-TeamA'!P42,'[2]DataEntry-TeamA'!AD42,'[1]DataEntry-TeamB'!P42,'[1]DataEntry-TeamB'!AD42),0)</f>
        <v>0</v>
      </c>
      <c r="H41" s="39">
        <f>COUNT('[2]DataEntry-TeamA'!N42:O42,'[2]DataEntry-TeamA'!AB42:AC42,'[1]DataEntry-TeamB'!N42:O42,'[1]DataEntry-TeamB'!AB42:AC42)</f>
        <v>0</v>
      </c>
      <c r="I41" s="38">
        <f>IF(COUNT('[2]DataEntry-TeamA'!AI42:AJ42,'[1]DataEntry-TeamB'!AI42:AJ42)&gt;0,AVERAGE('[2]DataEntry-TeamA'!AI42:AJ42,'[1]DataEntry-TeamB'!AI42:AJ42),0)</f>
        <v>0</v>
      </c>
      <c r="J41" s="38">
        <f>IF(COUNT('[2]DataEntry-TeamA'!AK42,'[1]DataEntry-TeamB'!AK42)&gt;0,AVERAGE('[2]DataEntry-TeamA'!AK42,'[1]DataEntry-TeamB'!AK42),0)</f>
        <v>0</v>
      </c>
      <c r="K41" s="39">
        <f>COUNT('[2]DataEntry-TeamA'!AI42:AJ42,'[1]DataEntry-TeamB'!AI42:AJ42)</f>
        <v>0</v>
      </c>
      <c r="L41" s="90">
        <f t="shared" si="2"/>
      </c>
      <c r="M41" s="90">
        <f t="shared" si="3"/>
      </c>
      <c r="N41" s="91">
        <f t="shared" si="4"/>
      </c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:24" s="11" customFormat="1" ht="15" customHeight="1">
      <c r="A42" s="72">
        <f t="shared" si="0"/>
        <v>30</v>
      </c>
      <c r="B42" s="64">
        <f>IF(COUNT('[2]DataEntry-TeamA'!B43,'[1]DataEntry-TeamB'!B43)&gt;0,AVERAGE('[2]DataEntry-TeamA'!B43,'[1]DataEntry-TeamB'!B43),"")</f>
        <v>109</v>
      </c>
      <c r="C42" s="62">
        <f>IF(COUNT('[2]DataEntry-TeamA'!G43:H43,'[2]DataEntry-TeamA'!U43:V43,'[1]DataEntry-TeamB'!G43:H43,'[1]DataEntry-TeamB'!U43:V43)&gt;0,AVERAGE('[2]DataEntry-TeamA'!G43:H43,'[2]DataEntry-TeamA'!U43:V43,'[1]DataEntry-TeamB'!G43:H43,'[1]DataEntry-TeamB'!U43:V43),0)</f>
        <v>0</v>
      </c>
      <c r="D42" s="62">
        <f>IF(COUNT('[2]DataEntry-TeamA'!I43,'[2]DataEntry-TeamA'!W43,'[1]DataEntry-TeamB'!I43,'[1]DataEntry-TeamB'!W43)&gt;0,AVERAGE('[2]DataEntry-TeamA'!I43,'[2]DataEntry-TeamA'!W43,'[1]DataEntry-TeamB'!I43,'[1]DataEntry-TeamB'!W43),0)</f>
        <v>0</v>
      </c>
      <c r="E42" s="62">
        <f>COUNT('[2]DataEntry-TeamA'!G43:H43,'[2]DataEntry-TeamA'!U43:V43,'[1]DataEntry-TeamB'!G43:H43,'[1]DataEntry-TeamB'!U43:V43)</f>
        <v>0</v>
      </c>
      <c r="F42" s="64">
        <f>IF(COUNT('[2]DataEntry-TeamA'!N43:O43,'[2]DataEntry-TeamA'!AB43:AC43,'[1]DataEntry-TeamB'!N43:O43,'[1]DataEntry-TeamB'!AB43:AC43)&gt;0,AVERAGE('[2]DataEntry-TeamA'!N43:O43,'[2]DataEntry-TeamA'!AB43:AC43,'[1]DataEntry-TeamB'!N43:O43,'[1]DataEntry-TeamB'!AB43:AC43),0)</f>
        <v>0</v>
      </c>
      <c r="G42" s="62">
        <f>IF(COUNT('[2]DataEntry-TeamA'!P43,'[2]DataEntry-TeamA'!AD43,'[1]DataEntry-TeamB'!P43,'[1]DataEntry-TeamB'!AD43)&gt;0,AVERAGE('[2]DataEntry-TeamA'!P43,'[2]DataEntry-TeamA'!AD43,'[1]DataEntry-TeamB'!P43,'[1]DataEntry-TeamB'!AD43),0)</f>
        <v>0</v>
      </c>
      <c r="H42" s="78">
        <f>COUNT('[2]DataEntry-TeamA'!N43:O43,'[2]DataEntry-TeamA'!AB43:AC43,'[1]DataEntry-TeamB'!N43:O43,'[1]DataEntry-TeamB'!AB43:AC43)</f>
        <v>0</v>
      </c>
      <c r="I42" s="62">
        <f>IF(COUNT('[2]DataEntry-TeamA'!AI43:AJ43,'[1]DataEntry-TeamB'!AI43:AJ43)&gt;0,AVERAGE('[2]DataEntry-TeamA'!AI43:AJ43,'[1]DataEntry-TeamB'!AI43:AJ43),0)</f>
        <v>0</v>
      </c>
      <c r="J42" s="62">
        <f>IF(COUNT('[2]DataEntry-TeamA'!AK43,'[1]DataEntry-TeamB'!AK43)&gt;0,AVERAGE('[2]DataEntry-TeamA'!AK43,'[1]DataEntry-TeamB'!AK43),0)</f>
        <v>0</v>
      </c>
      <c r="K42" s="78">
        <f>COUNT('[2]DataEntry-TeamA'!AI43:AJ43,'[1]DataEntry-TeamB'!AI43:AJ43)</f>
        <v>0</v>
      </c>
      <c r="L42" s="92">
        <f t="shared" si="2"/>
      </c>
      <c r="M42" s="92">
        <f t="shared" si="3"/>
      </c>
      <c r="N42" s="93">
        <f t="shared" si="4"/>
      </c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:24" ht="15" customHeight="1">
      <c r="A43" s="73">
        <f t="shared" si="0"/>
        <v>31</v>
      </c>
      <c r="B43" s="37">
        <f>IF(COUNT('[2]DataEntry-TeamA'!B44,'[1]DataEntry-TeamB'!B44)&gt;0,AVERAGE('[2]DataEntry-TeamA'!B44,'[1]DataEntry-TeamB'!B44),"")</f>
        <v>95</v>
      </c>
      <c r="C43" s="38">
        <f>IF(COUNT('[2]DataEntry-TeamA'!G44:H44,'[2]DataEntry-TeamA'!U44:V44,'[1]DataEntry-TeamB'!G44:H44,'[1]DataEntry-TeamB'!U44:V44)&gt;0,AVERAGE('[2]DataEntry-TeamA'!G44:H44,'[2]DataEntry-TeamA'!U44:V44,'[1]DataEntry-TeamB'!G44:H44,'[1]DataEntry-TeamB'!U44:V44),0)</f>
        <v>0</v>
      </c>
      <c r="D43" s="38">
        <f>IF(COUNT('[2]DataEntry-TeamA'!I44,'[2]DataEntry-TeamA'!W44,'[1]DataEntry-TeamB'!I44,'[1]DataEntry-TeamB'!W44)&gt;0,AVERAGE('[2]DataEntry-TeamA'!I44,'[2]DataEntry-TeamA'!W44,'[1]DataEntry-TeamB'!I44,'[1]DataEntry-TeamB'!W44),0)</f>
        <v>0</v>
      </c>
      <c r="E43" s="38">
        <f>COUNT('[2]DataEntry-TeamA'!G44:H44,'[2]DataEntry-TeamA'!U44:V44,'[1]DataEntry-TeamB'!G44:H44,'[1]DataEntry-TeamB'!U44:V44)</f>
        <v>0</v>
      </c>
      <c r="F43" s="37">
        <f>IF(COUNT('[2]DataEntry-TeamA'!N44:O44,'[2]DataEntry-TeamA'!AB44:AC44,'[1]DataEntry-TeamB'!N44:O44,'[1]DataEntry-TeamB'!AB44:AC44)&gt;0,AVERAGE('[2]DataEntry-TeamA'!N44:O44,'[2]DataEntry-TeamA'!AB44:AC44,'[1]DataEntry-TeamB'!N44:O44,'[1]DataEntry-TeamB'!AB44:AC44),0)</f>
        <v>0</v>
      </c>
      <c r="G43" s="38">
        <f>IF(COUNT('[2]DataEntry-TeamA'!P44,'[2]DataEntry-TeamA'!AD44,'[1]DataEntry-TeamB'!P44,'[1]DataEntry-TeamB'!AD44)&gt;0,AVERAGE('[2]DataEntry-TeamA'!P44,'[2]DataEntry-TeamA'!AD44,'[1]DataEntry-TeamB'!P44,'[1]DataEntry-TeamB'!AD44),0)</f>
        <v>0</v>
      </c>
      <c r="H43" s="39">
        <f>COUNT('[2]DataEntry-TeamA'!N44:O44,'[2]DataEntry-TeamA'!AB44:AC44,'[1]DataEntry-TeamB'!N44:O44,'[1]DataEntry-TeamB'!AB44:AC44)</f>
        <v>0</v>
      </c>
      <c r="I43" s="38">
        <f>IF(COUNT('[2]DataEntry-TeamA'!AI44:AJ44,'[1]DataEntry-TeamB'!AI44:AJ44)&gt;0,AVERAGE('[2]DataEntry-TeamA'!AI44:AJ44,'[1]DataEntry-TeamB'!AI44:AJ44),0)</f>
        <v>0</v>
      </c>
      <c r="J43" s="38">
        <f>IF(COUNT('[2]DataEntry-TeamA'!AK44,'[1]DataEntry-TeamB'!AK44)&gt;0,AVERAGE('[2]DataEntry-TeamA'!AK44,'[1]DataEntry-TeamB'!AK44),0)</f>
        <v>0</v>
      </c>
      <c r="K43" s="39">
        <f>COUNT('[2]DataEntry-TeamA'!AI44:AJ44,'[1]DataEntry-TeamB'!AI44:AJ44)</f>
        <v>0</v>
      </c>
      <c r="L43" s="90">
        <f t="shared" si="2"/>
      </c>
      <c r="M43" s="90">
        <f t="shared" si="3"/>
      </c>
      <c r="N43" s="91">
        <f t="shared" si="4"/>
      </c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:24" s="11" customFormat="1" ht="15" customHeight="1">
      <c r="A44" s="72">
        <f t="shared" si="0"/>
        <v>32</v>
      </c>
      <c r="B44" s="64">
        <f>IF(COUNT('[2]DataEntry-TeamA'!B45,'[1]DataEntry-TeamB'!B45)&gt;0,AVERAGE('[2]DataEntry-TeamA'!B45,'[1]DataEntry-TeamB'!B45),"")</f>
        <v>84.5</v>
      </c>
      <c r="C44" s="62">
        <f>IF(COUNT('[2]DataEntry-TeamA'!G45:H45,'[2]DataEntry-TeamA'!U45:V45,'[1]DataEntry-TeamB'!G45:H45,'[1]DataEntry-TeamB'!U45:V45)&gt;0,AVERAGE('[2]DataEntry-TeamA'!G45:H45,'[2]DataEntry-TeamA'!U45:V45,'[1]DataEntry-TeamB'!G45:H45,'[1]DataEntry-TeamB'!U45:V45),0)</f>
        <v>0</v>
      </c>
      <c r="D44" s="62">
        <f>IF(COUNT('[2]DataEntry-TeamA'!I45,'[2]DataEntry-TeamA'!W45,'[1]DataEntry-TeamB'!I45,'[1]DataEntry-TeamB'!W45)&gt;0,AVERAGE('[2]DataEntry-TeamA'!I45,'[2]DataEntry-TeamA'!W45,'[1]DataEntry-TeamB'!I45,'[1]DataEntry-TeamB'!W45),0)</f>
        <v>0</v>
      </c>
      <c r="E44" s="62">
        <f>COUNT('[2]DataEntry-TeamA'!G45:H45,'[2]DataEntry-TeamA'!U45:V45,'[1]DataEntry-TeamB'!G45:H45,'[1]DataEntry-TeamB'!U45:V45)</f>
        <v>0</v>
      </c>
      <c r="F44" s="64">
        <f>IF(COUNT('[2]DataEntry-TeamA'!N45:O45,'[2]DataEntry-TeamA'!AB45:AC45,'[1]DataEntry-TeamB'!N45:O45,'[1]DataEntry-TeamB'!AB45:AC45)&gt;0,AVERAGE('[2]DataEntry-TeamA'!N45:O45,'[2]DataEntry-TeamA'!AB45:AC45,'[1]DataEntry-TeamB'!N45:O45,'[1]DataEntry-TeamB'!AB45:AC45),0)</f>
        <v>0</v>
      </c>
      <c r="G44" s="62">
        <f>IF(COUNT('[2]DataEntry-TeamA'!P45,'[2]DataEntry-TeamA'!AD45,'[1]DataEntry-TeamB'!P45,'[1]DataEntry-TeamB'!AD45)&gt;0,AVERAGE('[2]DataEntry-TeamA'!P45,'[2]DataEntry-TeamA'!AD45,'[1]DataEntry-TeamB'!P45,'[1]DataEntry-TeamB'!AD45),0)</f>
        <v>0</v>
      </c>
      <c r="H44" s="78">
        <f>COUNT('[2]DataEntry-TeamA'!N45:O45,'[2]DataEntry-TeamA'!AB45:AC45,'[1]DataEntry-TeamB'!N45:O45,'[1]DataEntry-TeamB'!AB45:AC45)</f>
        <v>0</v>
      </c>
      <c r="I44" s="62">
        <f>IF(COUNT('[2]DataEntry-TeamA'!AI45:AJ45,'[1]DataEntry-TeamB'!AI45:AJ45)&gt;0,AVERAGE('[2]DataEntry-TeamA'!AI45:AJ45,'[1]DataEntry-TeamB'!AI45:AJ45),0)</f>
        <v>0</v>
      </c>
      <c r="J44" s="62">
        <f>IF(COUNT('[2]DataEntry-TeamA'!AK45,'[1]DataEntry-TeamB'!AK45)&gt;0,AVERAGE('[2]DataEntry-TeamA'!AK45,'[1]DataEntry-TeamB'!AK45),0)</f>
        <v>0</v>
      </c>
      <c r="K44" s="78">
        <f>COUNT('[2]DataEntry-TeamA'!AI45:AJ45,'[1]DataEntry-TeamB'!AI45:AJ45)</f>
        <v>0</v>
      </c>
      <c r="L44" s="92">
        <f t="shared" si="2"/>
      </c>
      <c r="M44" s="92">
        <f t="shared" si="3"/>
      </c>
      <c r="N44" s="93">
        <f t="shared" si="4"/>
      </c>
      <c r="O44" s="20"/>
      <c r="P44" s="20"/>
      <c r="Q44" s="20"/>
      <c r="R44" s="20"/>
      <c r="S44" s="20"/>
      <c r="T44" s="20"/>
      <c r="U44" s="20"/>
      <c r="V44" s="20"/>
      <c r="W44" s="20"/>
      <c r="X44" s="20"/>
    </row>
    <row r="45" spans="1:24" ht="15" customHeight="1">
      <c r="A45" s="73">
        <f t="shared" si="0"/>
        <v>33</v>
      </c>
      <c r="B45" s="37">
        <f>IF(COUNT('[2]DataEntry-TeamA'!B46,'[1]DataEntry-TeamB'!B46)&gt;0,AVERAGE('[2]DataEntry-TeamA'!B46,'[1]DataEntry-TeamB'!B46),"")</f>
        <v>77.5</v>
      </c>
      <c r="C45" s="38">
        <f>IF(COUNT('[2]DataEntry-TeamA'!G46:H46,'[2]DataEntry-TeamA'!U46:V46,'[1]DataEntry-TeamB'!G46:H46,'[1]DataEntry-TeamB'!U46:V46)&gt;0,AVERAGE('[2]DataEntry-TeamA'!G46:H46,'[2]DataEntry-TeamA'!U46:V46,'[1]DataEntry-TeamB'!G46:H46,'[1]DataEntry-TeamB'!U46:V46),0)</f>
        <v>0</v>
      </c>
      <c r="D45" s="38">
        <f>IF(COUNT('[2]DataEntry-TeamA'!I46,'[2]DataEntry-TeamA'!W46,'[1]DataEntry-TeamB'!I46,'[1]DataEntry-TeamB'!W46)&gt;0,AVERAGE('[2]DataEntry-TeamA'!I46,'[2]DataEntry-TeamA'!W46,'[1]DataEntry-TeamB'!I46,'[1]DataEntry-TeamB'!W46),0)</f>
        <v>0</v>
      </c>
      <c r="E45" s="38">
        <f>COUNT('[2]DataEntry-TeamA'!G46:H46,'[2]DataEntry-TeamA'!U46:V46,'[1]DataEntry-TeamB'!G46:H46,'[1]DataEntry-TeamB'!U46:V46)</f>
        <v>0</v>
      </c>
      <c r="F45" s="37">
        <f>IF(COUNT('[2]DataEntry-TeamA'!N46:O46,'[2]DataEntry-TeamA'!AB46:AC46,'[1]DataEntry-TeamB'!N46:O46,'[1]DataEntry-TeamB'!AB46:AC46)&gt;0,AVERAGE('[2]DataEntry-TeamA'!N46:O46,'[2]DataEntry-TeamA'!AB46:AC46,'[1]DataEntry-TeamB'!N46:O46,'[1]DataEntry-TeamB'!AB46:AC46),0)</f>
        <v>0</v>
      </c>
      <c r="G45" s="38">
        <f>IF(COUNT('[2]DataEntry-TeamA'!P46,'[2]DataEntry-TeamA'!AD46,'[1]DataEntry-TeamB'!P46,'[1]DataEntry-TeamB'!AD46)&gt;0,AVERAGE('[2]DataEntry-TeamA'!P46,'[2]DataEntry-TeamA'!AD46,'[1]DataEntry-TeamB'!P46,'[1]DataEntry-TeamB'!AD46),0)</f>
        <v>0</v>
      </c>
      <c r="H45" s="39">
        <f>COUNT('[2]DataEntry-TeamA'!N46:O46,'[2]DataEntry-TeamA'!AB46:AC46,'[1]DataEntry-TeamB'!N46:O46,'[1]DataEntry-TeamB'!AB46:AC46)</f>
        <v>0</v>
      </c>
      <c r="I45" s="38">
        <f>IF(COUNT('[2]DataEntry-TeamA'!AI46:AJ46,'[1]DataEntry-TeamB'!AI46:AJ46)&gt;0,AVERAGE('[2]DataEntry-TeamA'!AI46:AJ46,'[1]DataEntry-TeamB'!AI46:AJ46),0)</f>
        <v>0</v>
      </c>
      <c r="J45" s="38">
        <f>IF(COUNT('[2]DataEntry-TeamA'!AK46,'[1]DataEntry-TeamB'!AK46)&gt;0,AVERAGE('[2]DataEntry-TeamA'!AK46,'[1]DataEntry-TeamB'!AK46),0)</f>
        <v>0</v>
      </c>
      <c r="K45" s="39">
        <f>COUNT('[2]DataEntry-TeamA'!AI46:AJ46,'[1]DataEntry-TeamB'!AI46:AJ46)</f>
        <v>0</v>
      </c>
      <c r="L45" s="90">
        <f t="shared" si="2"/>
      </c>
      <c r="M45" s="90">
        <f t="shared" si="3"/>
      </c>
      <c r="N45" s="91">
        <f t="shared" si="4"/>
      </c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1:24" s="11" customFormat="1" ht="15" customHeight="1">
      <c r="A46" s="72">
        <f aca="true" t="shared" si="5" ref="A46:A62">A45+1</f>
        <v>34</v>
      </c>
      <c r="B46" s="64">
        <f>IF(COUNT('[2]DataEntry-TeamA'!B47,'[1]DataEntry-TeamB'!B47)&gt;0,AVERAGE('[2]DataEntry-TeamA'!B47,'[1]DataEntry-TeamB'!B47),"")</f>
        <v>78</v>
      </c>
      <c r="C46" s="62">
        <f>IF(COUNT('[2]DataEntry-TeamA'!G47:H47,'[2]DataEntry-TeamA'!U47:V47,'[1]DataEntry-TeamB'!G47:H47,'[1]DataEntry-TeamB'!U47:V47)&gt;0,AVERAGE('[2]DataEntry-TeamA'!G47:H47,'[2]DataEntry-TeamA'!U47:V47,'[1]DataEntry-TeamB'!G47:H47,'[1]DataEntry-TeamB'!U47:V47),0)</f>
        <v>0</v>
      </c>
      <c r="D46" s="62">
        <f>IF(COUNT('[2]DataEntry-TeamA'!I47,'[2]DataEntry-TeamA'!W47,'[1]DataEntry-TeamB'!I47,'[1]DataEntry-TeamB'!W47)&gt;0,AVERAGE('[2]DataEntry-TeamA'!I47,'[2]DataEntry-TeamA'!W47,'[1]DataEntry-TeamB'!I47,'[1]DataEntry-TeamB'!W47),0)</f>
        <v>0</v>
      </c>
      <c r="E46" s="62">
        <f>COUNT('[2]DataEntry-TeamA'!G47:H47,'[2]DataEntry-TeamA'!U47:V47,'[1]DataEntry-TeamB'!G47:H47,'[1]DataEntry-TeamB'!U47:V47)</f>
        <v>0</v>
      </c>
      <c r="F46" s="64">
        <f>IF(COUNT('[2]DataEntry-TeamA'!N47:O47,'[2]DataEntry-TeamA'!AB47:AC47,'[1]DataEntry-TeamB'!N47:O47,'[1]DataEntry-TeamB'!AB47:AC47)&gt;0,AVERAGE('[2]DataEntry-TeamA'!N47:O47,'[2]DataEntry-TeamA'!AB47:AC47,'[1]DataEntry-TeamB'!N47:O47,'[1]DataEntry-TeamB'!AB47:AC47),0)</f>
        <v>0</v>
      </c>
      <c r="G46" s="62">
        <f>IF(COUNT('[2]DataEntry-TeamA'!P47,'[2]DataEntry-TeamA'!AD47,'[1]DataEntry-TeamB'!P47,'[1]DataEntry-TeamB'!AD47)&gt;0,AVERAGE('[2]DataEntry-TeamA'!P47,'[2]DataEntry-TeamA'!AD47,'[1]DataEntry-TeamB'!P47,'[1]DataEntry-TeamB'!AD47),0)</f>
        <v>0</v>
      </c>
      <c r="H46" s="78">
        <f>COUNT('[2]DataEntry-TeamA'!N47:O47,'[2]DataEntry-TeamA'!AB47:AC47,'[1]DataEntry-TeamB'!N47:O47,'[1]DataEntry-TeamB'!AB47:AC47)</f>
        <v>0</v>
      </c>
      <c r="I46" s="62">
        <f>IF(COUNT('[2]DataEntry-TeamA'!AI47:AJ47,'[1]DataEntry-TeamB'!AI47:AJ47)&gt;0,AVERAGE('[2]DataEntry-TeamA'!AI47:AJ47,'[1]DataEntry-TeamB'!AI47:AJ47),0)</f>
        <v>0</v>
      </c>
      <c r="J46" s="62">
        <f>IF(COUNT('[2]DataEntry-TeamA'!AK47,'[1]DataEntry-TeamB'!AK47)&gt;0,AVERAGE('[2]DataEntry-TeamA'!AK47,'[1]DataEntry-TeamB'!AK47),0)</f>
        <v>0</v>
      </c>
      <c r="K46" s="78">
        <f>COUNT('[2]DataEntry-TeamA'!AI47:AJ47,'[1]DataEntry-TeamB'!AI47:AJ47)</f>
        <v>0</v>
      </c>
      <c r="L46" s="92">
        <f t="shared" si="2"/>
      </c>
      <c r="M46" s="92">
        <f t="shared" si="3"/>
      </c>
      <c r="N46" s="93">
        <f t="shared" si="4"/>
      </c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24" ht="15" customHeight="1">
      <c r="A47" s="73">
        <f t="shared" si="5"/>
        <v>35</v>
      </c>
      <c r="B47" s="37">
        <f>IF(COUNT('[2]DataEntry-TeamA'!B48,'[1]DataEntry-TeamB'!B48)&gt;0,AVERAGE('[2]DataEntry-TeamA'!B48,'[1]DataEntry-TeamB'!B48),"")</f>
        <v>73.5</v>
      </c>
      <c r="C47" s="38">
        <f>IF(COUNT('[2]DataEntry-TeamA'!G48:H48,'[2]DataEntry-TeamA'!U48:V48,'[1]DataEntry-TeamB'!G48:H48,'[1]DataEntry-TeamB'!U48:V48)&gt;0,AVERAGE('[2]DataEntry-TeamA'!G48:H48,'[2]DataEntry-TeamA'!U48:V48,'[1]DataEntry-TeamB'!G48:H48,'[1]DataEntry-TeamB'!U48:V48),0)</f>
        <v>0</v>
      </c>
      <c r="D47" s="38">
        <f>IF(COUNT('[2]DataEntry-TeamA'!I48,'[2]DataEntry-TeamA'!W48,'[1]DataEntry-TeamB'!I48,'[1]DataEntry-TeamB'!W48)&gt;0,AVERAGE('[2]DataEntry-TeamA'!I48,'[2]DataEntry-TeamA'!W48,'[1]DataEntry-TeamB'!I48,'[1]DataEntry-TeamB'!W48),0)</f>
        <v>0</v>
      </c>
      <c r="E47" s="38">
        <f>COUNT('[2]DataEntry-TeamA'!G48:H48,'[2]DataEntry-TeamA'!U48:V48,'[1]DataEntry-TeamB'!G48:H48,'[1]DataEntry-TeamB'!U48:V48)</f>
        <v>0</v>
      </c>
      <c r="F47" s="37">
        <f>IF(COUNT('[2]DataEntry-TeamA'!N48:O48,'[2]DataEntry-TeamA'!AB48:AC48,'[1]DataEntry-TeamB'!N48:O48,'[1]DataEntry-TeamB'!AB48:AC48)&gt;0,AVERAGE('[2]DataEntry-TeamA'!N48:O48,'[2]DataEntry-TeamA'!AB48:AC48,'[1]DataEntry-TeamB'!N48:O48,'[1]DataEntry-TeamB'!AB48:AC48),0)</f>
        <v>0</v>
      </c>
      <c r="G47" s="38">
        <f>IF(COUNT('[2]DataEntry-TeamA'!P48,'[2]DataEntry-TeamA'!AD48,'[1]DataEntry-TeamB'!P48,'[1]DataEntry-TeamB'!AD48)&gt;0,AVERAGE('[2]DataEntry-TeamA'!P48,'[2]DataEntry-TeamA'!AD48,'[1]DataEntry-TeamB'!P48,'[1]DataEntry-TeamB'!AD48),0)</f>
        <v>0</v>
      </c>
      <c r="H47" s="39">
        <f>COUNT('[2]DataEntry-TeamA'!N48:O48,'[2]DataEntry-TeamA'!AB48:AC48,'[1]DataEntry-TeamB'!N48:O48,'[1]DataEntry-TeamB'!AB48:AC48)</f>
        <v>0</v>
      </c>
      <c r="I47" s="38">
        <f>IF(COUNT('[2]DataEntry-TeamA'!AI48:AJ48,'[1]DataEntry-TeamB'!AI48:AJ48)&gt;0,AVERAGE('[2]DataEntry-TeamA'!AI48:AJ48,'[1]DataEntry-TeamB'!AI48:AJ48),0)</f>
        <v>0</v>
      </c>
      <c r="J47" s="38">
        <f>IF(COUNT('[2]DataEntry-TeamA'!AK48,'[1]DataEntry-TeamB'!AK48)&gt;0,AVERAGE('[2]DataEntry-TeamA'!AK48,'[1]DataEntry-TeamB'!AK48),0)</f>
        <v>0</v>
      </c>
      <c r="K47" s="39">
        <f>COUNT('[2]DataEntry-TeamA'!AI48:AJ48,'[1]DataEntry-TeamB'!AI48:AJ48)</f>
        <v>0</v>
      </c>
      <c r="L47" s="90">
        <f t="shared" si="2"/>
      </c>
      <c r="M47" s="90">
        <f t="shared" si="3"/>
      </c>
      <c r="N47" s="91">
        <f t="shared" si="4"/>
      </c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:24" s="11" customFormat="1" ht="15" customHeight="1">
      <c r="A48" s="72">
        <f t="shared" si="5"/>
        <v>36</v>
      </c>
      <c r="B48" s="64">
        <f>IF(COUNT('[2]DataEntry-TeamA'!B49,'[1]DataEntry-TeamB'!B49)&gt;0,AVERAGE('[2]DataEntry-TeamA'!B49,'[1]DataEntry-TeamB'!B49),"")</f>
        <v>75</v>
      </c>
      <c r="C48" s="62">
        <f>IF(COUNT('[2]DataEntry-TeamA'!G49:H49,'[2]DataEntry-TeamA'!U49:V49,'[1]DataEntry-TeamB'!G49:H49,'[1]DataEntry-TeamB'!U49:V49)&gt;0,AVERAGE('[2]DataEntry-TeamA'!G49:H49,'[2]DataEntry-TeamA'!U49:V49,'[1]DataEntry-TeamB'!G49:H49,'[1]DataEntry-TeamB'!U49:V49),0)</f>
        <v>0</v>
      </c>
      <c r="D48" s="62">
        <f>IF(COUNT('[2]DataEntry-TeamA'!I49,'[2]DataEntry-TeamA'!W49,'[1]DataEntry-TeamB'!I49,'[1]DataEntry-TeamB'!W49)&gt;0,AVERAGE('[2]DataEntry-TeamA'!I49,'[2]DataEntry-TeamA'!W49,'[1]DataEntry-TeamB'!I49,'[1]DataEntry-TeamB'!W49),0)</f>
        <v>0</v>
      </c>
      <c r="E48" s="62">
        <f>COUNT('[2]DataEntry-TeamA'!G49:H49,'[2]DataEntry-TeamA'!U49:V49,'[1]DataEntry-TeamB'!G49:H49,'[1]DataEntry-TeamB'!U49:V49)</f>
        <v>0</v>
      </c>
      <c r="F48" s="64">
        <f>IF(COUNT('[2]DataEntry-TeamA'!N49:O49,'[2]DataEntry-TeamA'!AB49:AC49,'[1]DataEntry-TeamB'!N49:O49,'[1]DataEntry-TeamB'!AB49:AC49)&gt;0,AVERAGE('[2]DataEntry-TeamA'!N49:O49,'[2]DataEntry-TeamA'!AB49:AC49,'[1]DataEntry-TeamB'!N49:O49,'[1]DataEntry-TeamB'!AB49:AC49),0)</f>
        <v>0</v>
      </c>
      <c r="G48" s="62">
        <f>IF(COUNT('[2]DataEntry-TeamA'!P49,'[2]DataEntry-TeamA'!AD49,'[1]DataEntry-TeamB'!P49,'[1]DataEntry-TeamB'!AD49)&gt;0,AVERAGE('[2]DataEntry-TeamA'!P49,'[2]DataEntry-TeamA'!AD49,'[1]DataEntry-TeamB'!P49,'[1]DataEntry-TeamB'!AD49),0)</f>
        <v>0</v>
      </c>
      <c r="H48" s="78">
        <f>COUNT('[2]DataEntry-TeamA'!N49:O49,'[2]DataEntry-TeamA'!AB49:AC49,'[1]DataEntry-TeamB'!N49:O49,'[1]DataEntry-TeamB'!AB49:AC49)</f>
        <v>0</v>
      </c>
      <c r="I48" s="62">
        <f>IF(COUNT('[2]DataEntry-TeamA'!AI49:AJ49,'[1]DataEntry-TeamB'!AI49:AJ49)&gt;0,AVERAGE('[2]DataEntry-TeamA'!AI49:AJ49,'[1]DataEntry-TeamB'!AI49:AJ49),0)</f>
        <v>0</v>
      </c>
      <c r="J48" s="62">
        <f>IF(COUNT('[2]DataEntry-TeamA'!AK49,'[1]DataEntry-TeamB'!AK49)&gt;0,AVERAGE('[2]DataEntry-TeamA'!AK49,'[1]DataEntry-TeamB'!AK49),0)</f>
        <v>0</v>
      </c>
      <c r="K48" s="78">
        <f>COUNT('[2]DataEntry-TeamA'!AI49:AJ49,'[1]DataEntry-TeamB'!AI49:AJ49)</f>
        <v>0</v>
      </c>
      <c r="L48" s="92">
        <f t="shared" si="2"/>
      </c>
      <c r="M48" s="92">
        <f t="shared" si="3"/>
      </c>
      <c r="N48" s="93">
        <f t="shared" si="4"/>
      </c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ht="15" customHeight="1">
      <c r="A49" s="73">
        <f t="shared" si="5"/>
        <v>37</v>
      </c>
      <c r="B49" s="37">
        <f>IF(COUNT('[2]DataEntry-TeamA'!B50,'[1]DataEntry-TeamB'!B50)&gt;0,AVERAGE('[2]DataEntry-TeamA'!B50,'[1]DataEntry-TeamB'!B50),"")</f>
        <v>72.5</v>
      </c>
      <c r="C49" s="38">
        <f>IF(COUNT('[2]DataEntry-TeamA'!G50:H50,'[2]DataEntry-TeamA'!U50:V50,'[1]DataEntry-TeamB'!G50:H50,'[1]DataEntry-TeamB'!U50:V50)&gt;0,AVERAGE('[2]DataEntry-TeamA'!G50:H50,'[2]DataEntry-TeamA'!U50:V50,'[1]DataEntry-TeamB'!G50:H50,'[1]DataEntry-TeamB'!U50:V50),0)</f>
        <v>0</v>
      </c>
      <c r="D49" s="38">
        <f>IF(COUNT('[2]DataEntry-TeamA'!I50,'[2]DataEntry-TeamA'!W50,'[1]DataEntry-TeamB'!I50,'[1]DataEntry-TeamB'!W50)&gt;0,AVERAGE('[2]DataEntry-TeamA'!I50,'[2]DataEntry-TeamA'!W50,'[1]DataEntry-TeamB'!I50,'[1]DataEntry-TeamB'!W50),0)</f>
        <v>0</v>
      </c>
      <c r="E49" s="38">
        <f>COUNT('[2]DataEntry-TeamA'!G50:H50,'[2]DataEntry-TeamA'!U50:V50,'[1]DataEntry-TeamB'!G50:H50,'[1]DataEntry-TeamB'!U50:V50)</f>
        <v>0</v>
      </c>
      <c r="F49" s="37">
        <f>IF(COUNT('[2]DataEntry-TeamA'!N50:O50,'[2]DataEntry-TeamA'!AB50:AC50,'[1]DataEntry-TeamB'!N50:O50,'[1]DataEntry-TeamB'!AB50:AC50)&gt;0,AVERAGE('[2]DataEntry-TeamA'!N50:O50,'[2]DataEntry-TeamA'!AB50:AC50,'[1]DataEntry-TeamB'!N50:O50,'[1]DataEntry-TeamB'!AB50:AC50),0)</f>
        <v>0</v>
      </c>
      <c r="G49" s="38">
        <f>IF(COUNT('[2]DataEntry-TeamA'!P50,'[2]DataEntry-TeamA'!AD50,'[1]DataEntry-TeamB'!P50,'[1]DataEntry-TeamB'!AD50)&gt;0,AVERAGE('[2]DataEntry-TeamA'!P50,'[2]DataEntry-TeamA'!AD50,'[1]DataEntry-TeamB'!P50,'[1]DataEntry-TeamB'!AD50),0)</f>
        <v>0</v>
      </c>
      <c r="H49" s="39">
        <f>COUNT('[2]DataEntry-TeamA'!N50:O50,'[2]DataEntry-TeamA'!AB50:AC50,'[1]DataEntry-TeamB'!N50:O50,'[1]DataEntry-TeamB'!AB50:AC50)</f>
        <v>0</v>
      </c>
      <c r="I49" s="38">
        <f>IF(COUNT('[2]DataEntry-TeamA'!AI50:AJ50,'[1]DataEntry-TeamB'!AI50:AJ50)&gt;0,AVERAGE('[2]DataEntry-TeamA'!AI50:AJ50,'[1]DataEntry-TeamB'!AI50:AJ50),0)</f>
        <v>0</v>
      </c>
      <c r="J49" s="38">
        <f>IF(COUNT('[2]DataEntry-TeamA'!AK50,'[1]DataEntry-TeamB'!AK50)&gt;0,AVERAGE('[2]DataEntry-TeamA'!AK50,'[1]DataEntry-TeamB'!AK50),0)</f>
        <v>0</v>
      </c>
      <c r="K49" s="39">
        <f>COUNT('[2]DataEntry-TeamA'!AI50:AJ50,'[1]DataEntry-TeamB'!AI50:AJ50)</f>
        <v>0</v>
      </c>
      <c r="L49" s="90">
        <f t="shared" si="2"/>
      </c>
      <c r="M49" s="90">
        <f t="shared" si="3"/>
      </c>
      <c r="N49" s="91">
        <f t="shared" si="4"/>
      </c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s="11" customFormat="1" ht="15" customHeight="1">
      <c r="A50" s="72">
        <f t="shared" si="5"/>
        <v>38</v>
      </c>
      <c r="B50" s="64">
        <f>IF(COUNT('[2]DataEntry-TeamA'!B51,'[1]DataEntry-TeamB'!B51)&gt;0,AVERAGE('[2]DataEntry-TeamA'!B51,'[1]DataEntry-TeamB'!B51),"")</f>
        <v>71.5</v>
      </c>
      <c r="C50" s="62">
        <f>IF(COUNT('[2]DataEntry-TeamA'!G51:H51,'[2]DataEntry-TeamA'!U51:V51,'[1]DataEntry-TeamB'!G51:H51,'[1]DataEntry-TeamB'!U51:V51)&gt;0,AVERAGE('[2]DataEntry-TeamA'!G51:H51,'[2]DataEntry-TeamA'!U51:V51,'[1]DataEntry-TeamB'!G51:H51,'[1]DataEntry-TeamB'!U51:V51),0)</f>
        <v>0</v>
      </c>
      <c r="D50" s="62">
        <f>IF(COUNT('[2]DataEntry-TeamA'!I51,'[2]DataEntry-TeamA'!W51,'[1]DataEntry-TeamB'!I51,'[1]DataEntry-TeamB'!W51)&gt;0,AVERAGE('[2]DataEntry-TeamA'!I51,'[2]DataEntry-TeamA'!W51,'[1]DataEntry-TeamB'!I51,'[1]DataEntry-TeamB'!W51),0)</f>
        <v>0</v>
      </c>
      <c r="E50" s="62">
        <f>COUNT('[2]DataEntry-TeamA'!G51:H51,'[2]DataEntry-TeamA'!U51:V51,'[1]DataEntry-TeamB'!G51:H51,'[1]DataEntry-TeamB'!U51:V51)</f>
        <v>0</v>
      </c>
      <c r="F50" s="64">
        <f>IF(COUNT('[2]DataEntry-TeamA'!N51:O51,'[2]DataEntry-TeamA'!AB51:AC51,'[1]DataEntry-TeamB'!N51:O51,'[1]DataEntry-TeamB'!AB51:AC51)&gt;0,AVERAGE('[2]DataEntry-TeamA'!N51:O51,'[2]DataEntry-TeamA'!AB51:AC51,'[1]DataEntry-TeamB'!N51:O51,'[1]DataEntry-TeamB'!AB51:AC51),0)</f>
        <v>0</v>
      </c>
      <c r="G50" s="62">
        <f>IF(COUNT('[2]DataEntry-TeamA'!P51,'[2]DataEntry-TeamA'!AD51,'[1]DataEntry-TeamB'!P51,'[1]DataEntry-TeamB'!AD51)&gt;0,AVERAGE('[2]DataEntry-TeamA'!P51,'[2]DataEntry-TeamA'!AD51,'[1]DataEntry-TeamB'!P51,'[1]DataEntry-TeamB'!AD51),0)</f>
        <v>0</v>
      </c>
      <c r="H50" s="78">
        <f>COUNT('[2]DataEntry-TeamA'!N51:O51,'[2]DataEntry-TeamA'!AB51:AC51,'[1]DataEntry-TeamB'!N51:O51,'[1]DataEntry-TeamB'!AB51:AC51)</f>
        <v>0</v>
      </c>
      <c r="I50" s="62">
        <f>IF(COUNT('[2]DataEntry-TeamA'!AI51:AJ51,'[1]DataEntry-TeamB'!AI51:AJ51)&gt;0,AVERAGE('[2]DataEntry-TeamA'!AI51:AJ51,'[1]DataEntry-TeamB'!AI51:AJ51),0)</f>
        <v>0</v>
      </c>
      <c r="J50" s="62">
        <f>IF(COUNT('[2]DataEntry-TeamA'!AK51,'[1]DataEntry-TeamB'!AK51)&gt;0,AVERAGE('[2]DataEntry-TeamA'!AK51,'[1]DataEntry-TeamB'!AK51),0)</f>
        <v>0</v>
      </c>
      <c r="K50" s="78">
        <f>COUNT('[2]DataEntry-TeamA'!AI51:AJ51,'[1]DataEntry-TeamB'!AI51:AJ51)</f>
        <v>0</v>
      </c>
      <c r="L50" s="92">
        <f t="shared" si="2"/>
      </c>
      <c r="M50" s="92">
        <f t="shared" si="3"/>
      </c>
      <c r="N50" s="93">
        <f t="shared" si="4"/>
      </c>
      <c r="O50" s="20"/>
      <c r="P50" s="20"/>
      <c r="Q50" s="20"/>
      <c r="R50" s="20"/>
      <c r="S50" s="20"/>
      <c r="T50" s="20"/>
      <c r="U50" s="20"/>
      <c r="V50" s="20"/>
      <c r="W50" s="20"/>
      <c r="X50" s="20"/>
    </row>
    <row r="51" spans="1:24" ht="15" customHeight="1">
      <c r="A51" s="73">
        <f t="shared" si="5"/>
        <v>39</v>
      </c>
      <c r="B51" s="37">
        <f>IF(COUNT('[2]DataEntry-TeamA'!B52,'[1]DataEntry-TeamB'!B52)&gt;0,AVERAGE('[2]DataEntry-TeamA'!B52,'[1]DataEntry-TeamB'!B52),"")</f>
        <v>70.5</v>
      </c>
      <c r="C51" s="38">
        <f>IF(COUNT('[2]DataEntry-TeamA'!G52:H52,'[2]DataEntry-TeamA'!U52:V52,'[1]DataEntry-TeamB'!G52:H52,'[1]DataEntry-TeamB'!U52:V52)&gt;0,AVERAGE('[2]DataEntry-TeamA'!G52:H52,'[2]DataEntry-TeamA'!U52:V52,'[1]DataEntry-TeamB'!G52:H52,'[1]DataEntry-TeamB'!U52:V52),0)</f>
        <v>0</v>
      </c>
      <c r="D51" s="38">
        <f>IF(COUNT('[2]DataEntry-TeamA'!I52,'[2]DataEntry-TeamA'!W52,'[1]DataEntry-TeamB'!I52,'[1]DataEntry-TeamB'!W52)&gt;0,AVERAGE('[2]DataEntry-TeamA'!I52,'[2]DataEntry-TeamA'!W52,'[1]DataEntry-TeamB'!I52,'[1]DataEntry-TeamB'!W52),0)</f>
        <v>0</v>
      </c>
      <c r="E51" s="38">
        <f>COUNT('[2]DataEntry-TeamA'!G52:H52,'[2]DataEntry-TeamA'!U52:V52,'[1]DataEntry-TeamB'!G52:H52,'[1]DataEntry-TeamB'!U52:V52)</f>
        <v>0</v>
      </c>
      <c r="F51" s="37">
        <f>IF(COUNT('[2]DataEntry-TeamA'!N52:O52,'[2]DataEntry-TeamA'!AB52:AC52,'[1]DataEntry-TeamB'!N52:O52,'[1]DataEntry-TeamB'!AB52:AC52)&gt;0,AVERAGE('[2]DataEntry-TeamA'!N52:O52,'[2]DataEntry-TeamA'!AB52:AC52,'[1]DataEntry-TeamB'!N52:O52,'[1]DataEntry-TeamB'!AB52:AC52),0)</f>
        <v>0</v>
      </c>
      <c r="G51" s="38">
        <f>IF(COUNT('[2]DataEntry-TeamA'!P52,'[2]DataEntry-TeamA'!AD52,'[1]DataEntry-TeamB'!P52,'[1]DataEntry-TeamB'!AD52)&gt;0,AVERAGE('[2]DataEntry-TeamA'!P52,'[2]DataEntry-TeamA'!AD52,'[1]DataEntry-TeamB'!P52,'[1]DataEntry-TeamB'!AD52),0)</f>
        <v>0</v>
      </c>
      <c r="H51" s="39">
        <f>COUNT('[2]DataEntry-TeamA'!N52:O52,'[2]DataEntry-TeamA'!AB52:AC52,'[1]DataEntry-TeamB'!N52:O52,'[1]DataEntry-TeamB'!AB52:AC52)</f>
        <v>0</v>
      </c>
      <c r="I51" s="38">
        <f>IF(COUNT('[2]DataEntry-TeamA'!AI52:AJ52,'[1]DataEntry-TeamB'!AI52:AJ52)&gt;0,AVERAGE('[2]DataEntry-TeamA'!AI52:AJ52,'[1]DataEntry-TeamB'!AI52:AJ52),0)</f>
        <v>0</v>
      </c>
      <c r="J51" s="38">
        <f>IF(COUNT('[2]DataEntry-TeamA'!AK52,'[1]DataEntry-TeamB'!AK52)&gt;0,AVERAGE('[2]DataEntry-TeamA'!AK52,'[1]DataEntry-TeamB'!AK52),0)</f>
        <v>0</v>
      </c>
      <c r="K51" s="39">
        <f>COUNT('[2]DataEntry-TeamA'!AI52:AJ52,'[1]DataEntry-TeamB'!AI52:AJ52)</f>
        <v>0</v>
      </c>
      <c r="L51" s="90">
        <f t="shared" si="2"/>
      </c>
      <c r="M51" s="90">
        <f t="shared" si="3"/>
      </c>
      <c r="N51" s="91">
        <f t="shared" si="4"/>
      </c>
      <c r="O51" s="20"/>
      <c r="P51" s="20"/>
      <c r="Q51" s="20"/>
      <c r="R51" s="20"/>
      <c r="S51" s="20"/>
      <c r="T51" s="20"/>
      <c r="U51" s="20"/>
      <c r="V51" s="20"/>
      <c r="W51" s="20"/>
      <c r="X51" s="20"/>
    </row>
    <row r="52" spans="1:24" s="11" customFormat="1" ht="15" customHeight="1">
      <c r="A52" s="72">
        <f t="shared" si="5"/>
        <v>40</v>
      </c>
      <c r="B52" s="64">
        <f>IF(COUNT('[2]DataEntry-TeamA'!B53,'[1]DataEntry-TeamB'!B53)&gt;0,AVERAGE('[2]DataEntry-TeamA'!B53,'[1]DataEntry-TeamB'!B53),"")</f>
        <v>69</v>
      </c>
      <c r="C52" s="62">
        <f>IF(COUNT('[2]DataEntry-TeamA'!G53:H53,'[2]DataEntry-TeamA'!U53:V53,'[1]DataEntry-TeamB'!G53:H53,'[1]DataEntry-TeamB'!U53:V53)&gt;0,AVERAGE('[2]DataEntry-TeamA'!G53:H53,'[2]DataEntry-TeamA'!U53:V53,'[1]DataEntry-TeamB'!G53:H53,'[1]DataEntry-TeamB'!U53:V53),0)</f>
        <v>0</v>
      </c>
      <c r="D52" s="62">
        <f>IF(COUNT('[2]DataEntry-TeamA'!I53,'[2]DataEntry-TeamA'!W53,'[1]DataEntry-TeamB'!I53,'[1]DataEntry-TeamB'!W53)&gt;0,AVERAGE('[2]DataEntry-TeamA'!I53,'[2]DataEntry-TeamA'!W53,'[1]DataEntry-TeamB'!I53,'[1]DataEntry-TeamB'!W53),0)</f>
        <v>0</v>
      </c>
      <c r="E52" s="62">
        <f>COUNT('[2]DataEntry-TeamA'!G53:H53,'[2]DataEntry-TeamA'!U53:V53,'[1]DataEntry-TeamB'!G53:H53,'[1]DataEntry-TeamB'!U53:V53)</f>
        <v>0</v>
      </c>
      <c r="F52" s="64">
        <f>IF(COUNT('[2]DataEntry-TeamA'!N53:O53,'[2]DataEntry-TeamA'!AB53:AC53,'[1]DataEntry-TeamB'!N53:O53,'[1]DataEntry-TeamB'!AB53:AC53)&gt;0,AVERAGE('[2]DataEntry-TeamA'!N53:O53,'[2]DataEntry-TeamA'!AB53:AC53,'[1]DataEntry-TeamB'!N53:O53,'[1]DataEntry-TeamB'!AB53:AC53),0)</f>
        <v>0</v>
      </c>
      <c r="G52" s="62">
        <f>IF(COUNT('[2]DataEntry-TeamA'!P53,'[2]DataEntry-TeamA'!AD53,'[1]DataEntry-TeamB'!P53,'[1]DataEntry-TeamB'!AD53)&gt;0,AVERAGE('[2]DataEntry-TeamA'!P53,'[2]DataEntry-TeamA'!AD53,'[1]DataEntry-TeamB'!P53,'[1]DataEntry-TeamB'!AD53),0)</f>
        <v>0</v>
      </c>
      <c r="H52" s="78">
        <f>COUNT('[2]DataEntry-TeamA'!N53:O53,'[2]DataEntry-TeamA'!AB53:AC53,'[1]DataEntry-TeamB'!N53:O53,'[1]DataEntry-TeamB'!AB53:AC53)</f>
        <v>0</v>
      </c>
      <c r="I52" s="62">
        <f>IF(COUNT('[2]DataEntry-TeamA'!AI53:AJ53,'[1]DataEntry-TeamB'!AI53:AJ53)&gt;0,AVERAGE('[2]DataEntry-TeamA'!AI53:AJ53,'[1]DataEntry-TeamB'!AI53:AJ53),0)</f>
        <v>0</v>
      </c>
      <c r="J52" s="62">
        <f>IF(COUNT('[2]DataEntry-TeamA'!AK53,'[1]DataEntry-TeamB'!AK53)&gt;0,AVERAGE('[2]DataEntry-TeamA'!AK53,'[1]DataEntry-TeamB'!AK53),0)</f>
        <v>0</v>
      </c>
      <c r="K52" s="78">
        <f>COUNT('[2]DataEntry-TeamA'!AI53:AJ53,'[1]DataEntry-TeamB'!AI53:AJ53)</f>
        <v>0</v>
      </c>
      <c r="L52" s="92">
        <f t="shared" si="2"/>
      </c>
      <c r="M52" s="92">
        <f t="shared" si="3"/>
      </c>
      <c r="N52" s="93">
        <f t="shared" si="4"/>
      </c>
      <c r="O52" s="20"/>
      <c r="P52" s="20"/>
      <c r="Q52" s="20"/>
      <c r="R52" s="20"/>
      <c r="S52" s="20"/>
      <c r="T52" s="20"/>
      <c r="U52" s="20"/>
      <c r="V52" s="20"/>
      <c r="W52" s="20"/>
      <c r="X52" s="20"/>
    </row>
    <row r="53" spans="1:24" ht="15" customHeight="1">
      <c r="A53" s="73">
        <f t="shared" si="5"/>
        <v>41</v>
      </c>
      <c r="B53" s="37">
        <f>IF(COUNT('[2]DataEntry-TeamA'!B54,'[1]DataEntry-TeamB'!B54)&gt;0,AVERAGE('[2]DataEntry-TeamA'!B54,'[1]DataEntry-TeamB'!B54),"")</f>
        <v>68</v>
      </c>
      <c r="C53" s="38">
        <f>IF(COUNT('[2]DataEntry-TeamA'!G54:H54,'[2]DataEntry-TeamA'!U54:V54,'[1]DataEntry-TeamB'!G54:H54,'[1]DataEntry-TeamB'!U54:V54)&gt;0,AVERAGE('[2]DataEntry-TeamA'!G54:H54,'[2]DataEntry-TeamA'!U54:V54,'[1]DataEntry-TeamB'!G54:H54,'[1]DataEntry-TeamB'!U54:V54),0)</f>
        <v>0</v>
      </c>
      <c r="D53" s="38">
        <f>IF(COUNT('[2]DataEntry-TeamA'!I54,'[2]DataEntry-TeamA'!W54,'[1]DataEntry-TeamB'!I54,'[1]DataEntry-TeamB'!W54)&gt;0,AVERAGE('[2]DataEntry-TeamA'!I54,'[2]DataEntry-TeamA'!W54,'[1]DataEntry-TeamB'!I54,'[1]DataEntry-TeamB'!W54),0)</f>
        <v>0</v>
      </c>
      <c r="E53" s="38">
        <f>COUNT('[2]DataEntry-TeamA'!G54:H54,'[2]DataEntry-TeamA'!U54:V54,'[1]DataEntry-TeamB'!G54:H54,'[1]DataEntry-TeamB'!U54:V54)</f>
        <v>0</v>
      </c>
      <c r="F53" s="37">
        <f>IF(COUNT('[2]DataEntry-TeamA'!N54:O54,'[2]DataEntry-TeamA'!AB54:AC54,'[1]DataEntry-TeamB'!N54:O54,'[1]DataEntry-TeamB'!AB54:AC54)&gt;0,AVERAGE('[2]DataEntry-TeamA'!N54:O54,'[2]DataEntry-TeamA'!AB54:AC54,'[1]DataEntry-TeamB'!N54:O54,'[1]DataEntry-TeamB'!AB54:AC54),0)</f>
        <v>0</v>
      </c>
      <c r="G53" s="38">
        <f>IF(COUNT('[2]DataEntry-TeamA'!P54,'[2]DataEntry-TeamA'!AD54,'[1]DataEntry-TeamB'!P54,'[1]DataEntry-TeamB'!AD54)&gt;0,AVERAGE('[2]DataEntry-TeamA'!P54,'[2]DataEntry-TeamA'!AD54,'[1]DataEntry-TeamB'!P54,'[1]DataEntry-TeamB'!AD54),0)</f>
        <v>0</v>
      </c>
      <c r="H53" s="39">
        <f>COUNT('[2]DataEntry-TeamA'!N54:O54,'[2]DataEntry-TeamA'!AB54:AC54,'[1]DataEntry-TeamB'!N54:O54,'[1]DataEntry-TeamB'!AB54:AC54)</f>
        <v>0</v>
      </c>
      <c r="I53" s="38">
        <f>IF(COUNT('[2]DataEntry-TeamA'!AI54:AJ54,'[1]DataEntry-TeamB'!AI54:AJ54)&gt;0,AVERAGE('[2]DataEntry-TeamA'!AI54:AJ54,'[1]DataEntry-TeamB'!AI54:AJ54),0)</f>
        <v>0</v>
      </c>
      <c r="J53" s="38">
        <f>IF(COUNT('[2]DataEntry-TeamA'!AK54,'[1]DataEntry-TeamB'!AK54)&gt;0,AVERAGE('[2]DataEntry-TeamA'!AK54,'[1]DataEntry-TeamB'!AK54),0)</f>
        <v>0</v>
      </c>
      <c r="K53" s="39">
        <f>COUNT('[2]DataEntry-TeamA'!AI54:AJ54,'[1]DataEntry-TeamB'!AI54:AJ54)</f>
        <v>0</v>
      </c>
      <c r="L53" s="90">
        <f t="shared" si="2"/>
      </c>
      <c r="M53" s="90">
        <f t="shared" si="3"/>
      </c>
      <c r="N53" s="91">
        <f t="shared" si="4"/>
      </c>
      <c r="O53" s="20"/>
      <c r="P53" s="20"/>
      <c r="Q53" s="20"/>
      <c r="R53" s="20"/>
      <c r="S53" s="20"/>
      <c r="T53" s="20"/>
      <c r="U53" s="20"/>
      <c r="V53" s="20"/>
      <c r="W53" s="20"/>
      <c r="X53" s="20"/>
    </row>
    <row r="54" spans="1:24" s="11" customFormat="1" ht="15" customHeight="1">
      <c r="A54" s="72">
        <f t="shared" si="5"/>
        <v>42</v>
      </c>
      <c r="B54" s="64">
        <f>IF(COUNT('[2]DataEntry-TeamA'!B55,'[1]DataEntry-TeamB'!B55)&gt;0,AVERAGE('[2]DataEntry-TeamA'!B55,'[1]DataEntry-TeamB'!B55),"")</f>
        <v>75.5</v>
      </c>
      <c r="C54" s="62">
        <f>IF(COUNT('[2]DataEntry-TeamA'!G55:H55,'[2]DataEntry-TeamA'!U55:V55,'[1]DataEntry-TeamB'!G55:H55,'[1]DataEntry-TeamB'!U55:V55)&gt;0,AVERAGE('[2]DataEntry-TeamA'!G55:H55,'[2]DataEntry-TeamA'!U55:V55,'[1]DataEntry-TeamB'!G55:H55,'[1]DataEntry-TeamB'!U55:V55),0)</f>
        <v>0</v>
      </c>
      <c r="D54" s="62">
        <f>IF(COUNT('[2]DataEntry-TeamA'!I55,'[2]DataEntry-TeamA'!W55,'[1]DataEntry-TeamB'!I55,'[1]DataEntry-TeamB'!W55)&gt;0,AVERAGE('[2]DataEntry-TeamA'!I55,'[2]DataEntry-TeamA'!W55,'[1]DataEntry-TeamB'!I55,'[1]DataEntry-TeamB'!W55),0)</f>
        <v>0</v>
      </c>
      <c r="E54" s="62">
        <f>COUNT('[2]DataEntry-TeamA'!G55:H55,'[2]DataEntry-TeamA'!U55:V55,'[1]DataEntry-TeamB'!G55:H55,'[1]DataEntry-TeamB'!U55:V55)</f>
        <v>0</v>
      </c>
      <c r="F54" s="64">
        <f>IF(COUNT('[2]DataEntry-TeamA'!N55:O55,'[2]DataEntry-TeamA'!AB55:AC55,'[1]DataEntry-TeamB'!N55:O55,'[1]DataEntry-TeamB'!AB55:AC55)&gt;0,AVERAGE('[2]DataEntry-TeamA'!N55:O55,'[2]DataEntry-TeamA'!AB55:AC55,'[1]DataEntry-TeamB'!N55:O55,'[1]DataEntry-TeamB'!AB55:AC55),0)</f>
        <v>0</v>
      </c>
      <c r="G54" s="62">
        <f>IF(COUNT('[2]DataEntry-TeamA'!P55,'[2]DataEntry-TeamA'!AD55,'[1]DataEntry-TeamB'!P55,'[1]DataEntry-TeamB'!AD55)&gt;0,AVERAGE('[2]DataEntry-TeamA'!P55,'[2]DataEntry-TeamA'!AD55,'[1]DataEntry-TeamB'!P55,'[1]DataEntry-TeamB'!AD55),0)</f>
        <v>0</v>
      </c>
      <c r="H54" s="78">
        <f>COUNT('[2]DataEntry-TeamA'!N55:O55,'[2]DataEntry-TeamA'!AB55:AC55,'[1]DataEntry-TeamB'!N55:O55,'[1]DataEntry-TeamB'!AB55:AC55)</f>
        <v>0</v>
      </c>
      <c r="I54" s="62">
        <f>IF(COUNT('[2]DataEntry-TeamA'!AI55:AJ55,'[1]DataEntry-TeamB'!AI55:AJ55)&gt;0,AVERAGE('[2]DataEntry-TeamA'!AI55:AJ55,'[1]DataEntry-TeamB'!AI55:AJ55),0)</f>
        <v>0</v>
      </c>
      <c r="J54" s="62">
        <f>IF(COUNT('[2]DataEntry-TeamA'!AK55,'[1]DataEntry-TeamB'!AK55)&gt;0,AVERAGE('[2]DataEntry-TeamA'!AK55,'[1]DataEntry-TeamB'!AK55),0)</f>
        <v>0</v>
      </c>
      <c r="K54" s="78">
        <f>COUNT('[2]DataEntry-TeamA'!AI55:AJ55,'[1]DataEntry-TeamB'!AI55:AJ55)</f>
        <v>0</v>
      </c>
      <c r="L54" s="92">
        <f t="shared" si="2"/>
      </c>
      <c r="M54" s="92">
        <f t="shared" si="3"/>
      </c>
      <c r="N54" s="93">
        <f t="shared" si="4"/>
      </c>
      <c r="O54" s="20"/>
      <c r="P54" s="20"/>
      <c r="Q54" s="20"/>
      <c r="R54" s="20"/>
      <c r="S54" s="20"/>
      <c r="T54" s="20"/>
      <c r="U54" s="20"/>
      <c r="V54" s="20"/>
      <c r="W54" s="20"/>
      <c r="X54" s="20"/>
    </row>
    <row r="55" spans="1:24" ht="15" customHeight="1">
      <c r="A55" s="73">
        <f t="shared" si="5"/>
        <v>43</v>
      </c>
      <c r="B55" s="37">
        <f>IF(COUNT('[2]DataEntry-TeamA'!B56,'[1]DataEntry-TeamB'!B56)&gt;0,AVERAGE('[2]DataEntry-TeamA'!B56,'[1]DataEntry-TeamB'!B56),"")</f>
        <v>77.5</v>
      </c>
      <c r="C55" s="38">
        <f>IF(COUNT('[2]DataEntry-TeamA'!G56:H56,'[2]DataEntry-TeamA'!U56:V56,'[1]DataEntry-TeamB'!G56:H56,'[1]DataEntry-TeamB'!U56:V56)&gt;0,AVERAGE('[2]DataEntry-TeamA'!G56:H56,'[2]DataEntry-TeamA'!U56:V56,'[1]DataEntry-TeamB'!G56:H56,'[1]DataEntry-TeamB'!U56:V56),0)</f>
        <v>0</v>
      </c>
      <c r="D55" s="38">
        <f>IF(COUNT('[2]DataEntry-TeamA'!I56,'[2]DataEntry-TeamA'!W56,'[1]DataEntry-TeamB'!I56,'[1]DataEntry-TeamB'!W56)&gt;0,AVERAGE('[2]DataEntry-TeamA'!I56,'[2]DataEntry-TeamA'!W56,'[1]DataEntry-TeamB'!I56,'[1]DataEntry-TeamB'!W56),0)</f>
        <v>0</v>
      </c>
      <c r="E55" s="38">
        <f>COUNT('[2]DataEntry-TeamA'!G56:H56,'[2]DataEntry-TeamA'!U56:V56,'[1]DataEntry-TeamB'!G56:H56,'[1]DataEntry-TeamB'!U56:V56)</f>
        <v>0</v>
      </c>
      <c r="F55" s="37">
        <f>IF(COUNT('[2]DataEntry-TeamA'!N56:O56,'[2]DataEntry-TeamA'!AB56:AC56,'[1]DataEntry-TeamB'!N56:O56,'[1]DataEntry-TeamB'!AB56:AC56)&gt;0,AVERAGE('[2]DataEntry-TeamA'!N56:O56,'[2]DataEntry-TeamA'!AB56:AC56,'[1]DataEntry-TeamB'!N56:O56,'[1]DataEntry-TeamB'!AB56:AC56),0)</f>
        <v>0</v>
      </c>
      <c r="G55" s="38">
        <f>IF(COUNT('[2]DataEntry-TeamA'!P56,'[2]DataEntry-TeamA'!AD56,'[1]DataEntry-TeamB'!P56,'[1]DataEntry-TeamB'!AD56)&gt;0,AVERAGE('[2]DataEntry-TeamA'!P56,'[2]DataEntry-TeamA'!AD56,'[1]DataEntry-TeamB'!P56,'[1]DataEntry-TeamB'!AD56),0)</f>
        <v>0</v>
      </c>
      <c r="H55" s="39">
        <f>COUNT('[2]DataEntry-TeamA'!N56:O56,'[2]DataEntry-TeamA'!AB56:AC56,'[1]DataEntry-TeamB'!N56:O56,'[1]DataEntry-TeamB'!AB56:AC56)</f>
        <v>0</v>
      </c>
      <c r="I55" s="38">
        <f>IF(COUNT('[2]DataEntry-TeamA'!AI56:AJ56,'[1]DataEntry-TeamB'!AI56:AJ56)&gt;0,AVERAGE('[2]DataEntry-TeamA'!AI56:AJ56,'[1]DataEntry-TeamB'!AI56:AJ56),0)</f>
        <v>0</v>
      </c>
      <c r="J55" s="38">
        <f>IF(COUNT('[2]DataEntry-TeamA'!AK56,'[1]DataEntry-TeamB'!AK56)&gt;0,AVERAGE('[2]DataEntry-TeamA'!AK56,'[1]DataEntry-TeamB'!AK56),0)</f>
        <v>0</v>
      </c>
      <c r="K55" s="39">
        <f>COUNT('[2]DataEntry-TeamA'!AI56:AJ56,'[1]DataEntry-TeamB'!AI56:AJ56)</f>
        <v>0</v>
      </c>
      <c r="L55" s="90">
        <f t="shared" si="2"/>
      </c>
      <c r="M55" s="90">
        <f t="shared" si="3"/>
      </c>
      <c r="N55" s="91">
        <f t="shared" si="4"/>
      </c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s="11" customFormat="1" ht="15" customHeight="1">
      <c r="A56" s="72">
        <f t="shared" si="5"/>
        <v>44</v>
      </c>
      <c r="B56" s="64">
        <f>IF(COUNT('[2]DataEntry-TeamA'!B57,'[1]DataEntry-TeamB'!B57)&gt;0,AVERAGE('[2]DataEntry-TeamA'!B57,'[1]DataEntry-TeamB'!B57),"")</f>
        <v>74.5</v>
      </c>
      <c r="C56" s="62">
        <f>IF(COUNT('[2]DataEntry-TeamA'!G57:H57,'[2]DataEntry-TeamA'!U57:V57,'[1]DataEntry-TeamB'!G57:H57,'[1]DataEntry-TeamB'!U57:V57)&gt;0,AVERAGE('[2]DataEntry-TeamA'!G57:H57,'[2]DataEntry-TeamA'!U57:V57,'[1]DataEntry-TeamB'!G57:H57,'[1]DataEntry-TeamB'!U57:V57),0)</f>
        <v>0</v>
      </c>
      <c r="D56" s="62">
        <f>IF(COUNT('[2]DataEntry-TeamA'!I57,'[2]DataEntry-TeamA'!W57,'[1]DataEntry-TeamB'!I57,'[1]DataEntry-TeamB'!W57)&gt;0,AVERAGE('[2]DataEntry-TeamA'!I57,'[2]DataEntry-TeamA'!W57,'[1]DataEntry-TeamB'!I57,'[1]DataEntry-TeamB'!W57),0)</f>
        <v>0</v>
      </c>
      <c r="E56" s="62">
        <f>COUNT('[2]DataEntry-TeamA'!G57:H57,'[2]DataEntry-TeamA'!U57:V57,'[1]DataEntry-TeamB'!G57:H57,'[1]DataEntry-TeamB'!U57:V57)</f>
        <v>0</v>
      </c>
      <c r="F56" s="64">
        <f>IF(COUNT('[2]DataEntry-TeamA'!N57:O57,'[2]DataEntry-TeamA'!AB57:AC57,'[1]DataEntry-TeamB'!N57:O57,'[1]DataEntry-TeamB'!AB57:AC57)&gt;0,AVERAGE('[2]DataEntry-TeamA'!N57:O57,'[2]DataEntry-TeamA'!AB57:AC57,'[1]DataEntry-TeamB'!N57:O57,'[1]DataEntry-TeamB'!AB57:AC57),0)</f>
        <v>0</v>
      </c>
      <c r="G56" s="62">
        <f>IF(COUNT('[2]DataEntry-TeamA'!P57,'[2]DataEntry-TeamA'!AD57,'[1]DataEntry-TeamB'!P57,'[1]DataEntry-TeamB'!AD57)&gt;0,AVERAGE('[2]DataEntry-TeamA'!P57,'[2]DataEntry-TeamA'!AD57,'[1]DataEntry-TeamB'!P57,'[1]DataEntry-TeamB'!AD57),0)</f>
        <v>0</v>
      </c>
      <c r="H56" s="78">
        <f>COUNT('[2]DataEntry-TeamA'!N57:O57,'[2]DataEntry-TeamA'!AB57:AC57,'[1]DataEntry-TeamB'!N57:O57,'[1]DataEntry-TeamB'!AB57:AC57)</f>
        <v>0</v>
      </c>
      <c r="I56" s="62">
        <f>IF(COUNT('[2]DataEntry-TeamA'!AI57:AJ57,'[1]DataEntry-TeamB'!AI57:AJ57)&gt;0,AVERAGE('[2]DataEntry-TeamA'!AI57:AJ57,'[1]DataEntry-TeamB'!AI57:AJ57),0)</f>
        <v>0</v>
      </c>
      <c r="J56" s="62">
        <f>IF(COUNT('[2]DataEntry-TeamA'!AK57,'[1]DataEntry-TeamB'!AK57)&gt;0,AVERAGE('[2]DataEntry-TeamA'!AK57,'[1]DataEntry-TeamB'!AK57),0)</f>
        <v>0</v>
      </c>
      <c r="K56" s="78">
        <f>COUNT('[2]DataEntry-TeamA'!AI57:AJ57,'[1]DataEntry-TeamB'!AI57:AJ57)</f>
        <v>0</v>
      </c>
      <c r="L56" s="92">
        <f t="shared" si="2"/>
      </c>
      <c r="M56" s="92">
        <f t="shared" si="3"/>
      </c>
      <c r="N56" s="93">
        <f t="shared" si="4"/>
      </c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1:24" ht="15" customHeight="1">
      <c r="A57" s="73">
        <f t="shared" si="5"/>
        <v>45</v>
      </c>
      <c r="B57" s="37">
        <f>IF(COUNT('[2]DataEntry-TeamA'!B58,'[1]DataEntry-TeamB'!B58)&gt;0,AVERAGE('[2]DataEntry-TeamA'!B58,'[1]DataEntry-TeamB'!B58),"")</f>
        <v>68</v>
      </c>
      <c r="C57" s="38">
        <f>IF(COUNT('[2]DataEntry-TeamA'!G58:H58,'[2]DataEntry-TeamA'!U58:V58,'[1]DataEntry-TeamB'!G58:H58,'[1]DataEntry-TeamB'!U58:V58)&gt;0,AVERAGE('[2]DataEntry-TeamA'!G58:H58,'[2]DataEntry-TeamA'!U58:V58,'[1]DataEntry-TeamB'!G58:H58,'[1]DataEntry-TeamB'!U58:V58),0)</f>
        <v>0</v>
      </c>
      <c r="D57" s="38">
        <f>IF(COUNT('[2]DataEntry-TeamA'!I58,'[2]DataEntry-TeamA'!W58,'[1]DataEntry-TeamB'!I58,'[1]DataEntry-TeamB'!W58)&gt;0,AVERAGE('[2]DataEntry-TeamA'!I58,'[2]DataEntry-TeamA'!W58,'[1]DataEntry-TeamB'!I58,'[1]DataEntry-TeamB'!W58),0)</f>
        <v>0</v>
      </c>
      <c r="E57" s="38">
        <f>COUNT('[2]DataEntry-TeamA'!G58:H58,'[2]DataEntry-TeamA'!U58:V58,'[1]DataEntry-TeamB'!G58:H58,'[1]DataEntry-TeamB'!U58:V58)</f>
        <v>0</v>
      </c>
      <c r="F57" s="37">
        <f>IF(COUNT('[2]DataEntry-TeamA'!N58:O58,'[2]DataEntry-TeamA'!AB58:AC58,'[1]DataEntry-TeamB'!N58:O58,'[1]DataEntry-TeamB'!AB58:AC58)&gt;0,AVERAGE('[2]DataEntry-TeamA'!N58:O58,'[2]DataEntry-TeamA'!AB58:AC58,'[1]DataEntry-TeamB'!N58:O58,'[1]DataEntry-TeamB'!AB58:AC58),0)</f>
        <v>2.8875</v>
      </c>
      <c r="G57" s="38">
        <f>IF(COUNT('[2]DataEntry-TeamA'!P58,'[2]DataEntry-TeamA'!AD58,'[1]DataEntry-TeamB'!P58,'[1]DataEntry-TeamB'!AD58)&gt;0,AVERAGE('[2]DataEntry-TeamA'!P58,'[2]DataEntry-TeamA'!AD58,'[1]DataEntry-TeamB'!P58,'[1]DataEntry-TeamB'!AD58),0)</f>
        <v>0.75</v>
      </c>
      <c r="H57" s="39">
        <f>COUNT('[2]DataEntry-TeamA'!N58:O58,'[2]DataEntry-TeamA'!AB58:AC58,'[1]DataEntry-TeamB'!N58:O58,'[1]DataEntry-TeamB'!AB58:AC58)</f>
        <v>2</v>
      </c>
      <c r="I57" s="38">
        <f>IF(COUNT('[2]DataEntry-TeamA'!AI58:AJ58,'[1]DataEntry-TeamB'!AI58:AJ58)&gt;0,AVERAGE('[2]DataEntry-TeamA'!AI58:AJ58,'[1]DataEntry-TeamB'!AI58:AJ58),0)</f>
        <v>0</v>
      </c>
      <c r="J57" s="38">
        <f>IF(COUNT('[2]DataEntry-TeamA'!AK58,'[1]DataEntry-TeamB'!AK58)&gt;0,AVERAGE('[2]DataEntry-TeamA'!AK58,'[1]DataEntry-TeamB'!AK58),0)</f>
        <v>0</v>
      </c>
      <c r="K57" s="39">
        <f>COUNT('[2]DataEntry-TeamA'!AI58:AJ58,'[1]DataEntry-TeamB'!AI58:AJ58)</f>
        <v>0</v>
      </c>
      <c r="L57" s="90">
        <f t="shared" si="2"/>
        <v>2.8875</v>
      </c>
      <c r="M57" s="90">
        <f t="shared" si="3"/>
        <v>0.75</v>
      </c>
      <c r="N57" s="91">
        <f t="shared" si="4"/>
        <v>2</v>
      </c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s="11" customFormat="1" ht="15" customHeight="1">
      <c r="A58" s="72">
        <f t="shared" si="5"/>
        <v>46</v>
      </c>
      <c r="B58" s="64">
        <f>IF(COUNT('[2]DataEntry-TeamA'!B59,'[1]DataEntry-TeamB'!B59)&gt;0,AVERAGE('[2]DataEntry-TeamA'!B59,'[1]DataEntry-TeamB'!B59),"")</f>
        <v>90</v>
      </c>
      <c r="C58" s="62">
        <f>IF(COUNT('[2]DataEntry-TeamA'!G59:H59,'[2]DataEntry-TeamA'!U59:V59,'[1]DataEntry-TeamB'!G59:H59,'[1]DataEntry-TeamB'!U59:V59)&gt;0,AVERAGE('[2]DataEntry-TeamA'!G59:H59,'[2]DataEntry-TeamA'!U59:V59,'[1]DataEntry-TeamB'!G59:H59,'[1]DataEntry-TeamB'!U59:V59),0)</f>
        <v>2</v>
      </c>
      <c r="D58" s="62">
        <f>IF(COUNT('[2]DataEntry-TeamA'!I59,'[2]DataEntry-TeamA'!W59,'[1]DataEntry-TeamB'!I59,'[1]DataEntry-TeamB'!W59)&gt;0,AVERAGE('[2]DataEntry-TeamA'!I59,'[2]DataEntry-TeamA'!W59,'[1]DataEntry-TeamB'!I59,'[1]DataEntry-TeamB'!W59),0)</f>
        <v>0.625</v>
      </c>
      <c r="E58" s="62">
        <f>COUNT('[2]DataEntry-TeamA'!G59:H59,'[2]DataEntry-TeamA'!U59:V59,'[1]DataEntry-TeamB'!G59:H59,'[1]DataEntry-TeamB'!U59:V59)</f>
        <v>2</v>
      </c>
      <c r="F58" s="64">
        <f>IF(COUNT('[2]DataEntry-TeamA'!N59:O59,'[2]DataEntry-TeamA'!AB59:AC59,'[1]DataEntry-TeamB'!N59:O59,'[1]DataEntry-TeamB'!AB59:AC59)&gt;0,AVERAGE('[2]DataEntry-TeamA'!N59:O59,'[2]DataEntry-TeamA'!AB59:AC59,'[1]DataEntry-TeamB'!N59:O59,'[1]DataEntry-TeamB'!AB59:AC59),0)</f>
        <v>1.9500000000000002</v>
      </c>
      <c r="G58" s="62">
        <f>IF(COUNT('[2]DataEntry-TeamA'!P59,'[2]DataEntry-TeamA'!AD59,'[1]DataEntry-TeamB'!P59,'[1]DataEntry-TeamB'!AD59)&gt;0,AVERAGE('[2]DataEntry-TeamA'!P59,'[2]DataEntry-TeamA'!AD59,'[1]DataEntry-TeamB'!P59,'[1]DataEntry-TeamB'!AD59),0)</f>
        <v>2</v>
      </c>
      <c r="H58" s="78">
        <f>COUNT('[2]DataEntry-TeamA'!N59:O59,'[2]DataEntry-TeamA'!AB59:AC59,'[1]DataEntry-TeamB'!N59:O59,'[1]DataEntry-TeamB'!AB59:AC59)</f>
        <v>2</v>
      </c>
      <c r="I58" s="62">
        <f>IF(COUNT('[2]DataEntry-TeamA'!AI59:AJ59,'[1]DataEntry-TeamB'!AI59:AJ59)&gt;0,AVERAGE('[2]DataEntry-TeamA'!AI59:AJ59,'[1]DataEntry-TeamB'!AI59:AJ59),0)</f>
        <v>0</v>
      </c>
      <c r="J58" s="62">
        <f>IF(COUNT('[2]DataEntry-TeamA'!AK59,'[1]DataEntry-TeamB'!AK59)&gt;0,AVERAGE('[2]DataEntry-TeamA'!AK59,'[1]DataEntry-TeamB'!AK59),0)</f>
        <v>0</v>
      </c>
      <c r="K58" s="78">
        <f>COUNT('[2]DataEntry-TeamA'!AI59:AJ59,'[1]DataEntry-TeamB'!AI59:AJ59)</f>
        <v>0</v>
      </c>
      <c r="L58" s="92">
        <f t="shared" si="2"/>
        <v>3.95</v>
      </c>
      <c r="M58" s="92">
        <f t="shared" si="3"/>
        <v>2.625</v>
      </c>
      <c r="N58" s="93">
        <f t="shared" si="4"/>
        <v>4</v>
      </c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:24" ht="15" customHeight="1">
      <c r="A59" s="73">
        <f t="shared" si="5"/>
        <v>47</v>
      </c>
      <c r="B59" s="37">
        <f>IF(COUNT('[2]DataEntry-TeamA'!B60,'[1]DataEntry-TeamB'!B60)&gt;0,AVERAGE('[2]DataEntry-TeamA'!B60,'[1]DataEntry-TeamB'!B60),"")</f>
        <v>116</v>
      </c>
      <c r="C59" s="38">
        <f>IF(COUNT('[2]DataEntry-TeamA'!G60:H60,'[2]DataEntry-TeamA'!U60:V60,'[1]DataEntry-TeamB'!G60:H60,'[1]DataEntry-TeamB'!U60:V60)&gt;0,AVERAGE('[2]DataEntry-TeamA'!G60:H60,'[2]DataEntry-TeamA'!U60:V60,'[1]DataEntry-TeamB'!G60:H60,'[1]DataEntry-TeamB'!U60:V60),0)</f>
        <v>3.9</v>
      </c>
      <c r="D59" s="38">
        <f>IF(COUNT('[2]DataEntry-TeamA'!I60,'[2]DataEntry-TeamA'!W60,'[1]DataEntry-TeamB'!I60,'[1]DataEntry-TeamB'!W60)&gt;0,AVERAGE('[2]DataEntry-TeamA'!I60,'[2]DataEntry-TeamA'!W60,'[1]DataEntry-TeamB'!I60,'[1]DataEntry-TeamB'!W60),0)</f>
        <v>4.8</v>
      </c>
      <c r="E59" s="38">
        <f>COUNT('[2]DataEntry-TeamA'!G60:H60,'[2]DataEntry-TeamA'!U60:V60,'[1]DataEntry-TeamB'!G60:H60,'[1]DataEntry-TeamB'!U60:V60)</f>
        <v>1</v>
      </c>
      <c r="F59" s="37">
        <f>IF(COUNT('[2]DataEntry-TeamA'!N60:O60,'[2]DataEntry-TeamA'!AB60:AC60,'[1]DataEntry-TeamB'!N60:O60,'[1]DataEntry-TeamB'!AB60:AC60)&gt;0,AVERAGE('[2]DataEntry-TeamA'!N60:O60,'[2]DataEntry-TeamA'!AB60:AC60,'[1]DataEntry-TeamB'!N60:O60,'[1]DataEntry-TeamB'!AB60:AC60),0)</f>
        <v>0</v>
      </c>
      <c r="G59" s="38">
        <f>IF(COUNT('[2]DataEntry-TeamA'!P60,'[2]DataEntry-TeamA'!AD60,'[1]DataEntry-TeamB'!P60,'[1]DataEntry-TeamB'!AD60)&gt;0,AVERAGE('[2]DataEntry-TeamA'!P60,'[2]DataEntry-TeamA'!AD60,'[1]DataEntry-TeamB'!P60,'[1]DataEntry-TeamB'!AD60),0)</f>
        <v>0</v>
      </c>
      <c r="H59" s="39">
        <f>COUNT('[2]DataEntry-TeamA'!N60:O60,'[2]DataEntry-TeamA'!AB60:AC60,'[1]DataEntry-TeamB'!N60:O60,'[1]DataEntry-TeamB'!AB60:AC60)</f>
        <v>0</v>
      </c>
      <c r="I59" s="38">
        <f>IF(COUNT('[2]DataEntry-TeamA'!AI60:AJ60,'[1]DataEntry-TeamB'!AI60:AJ60)&gt;0,AVERAGE('[2]DataEntry-TeamA'!AI60:AJ60,'[1]DataEntry-TeamB'!AI60:AJ60),0)</f>
        <v>0</v>
      </c>
      <c r="J59" s="38">
        <f>IF(COUNT('[2]DataEntry-TeamA'!AK60,'[1]DataEntry-TeamB'!AK60)&gt;0,AVERAGE('[2]DataEntry-TeamA'!AK60,'[1]DataEntry-TeamB'!AK60),0)</f>
        <v>0</v>
      </c>
      <c r="K59" s="39">
        <f>COUNT('[2]DataEntry-TeamA'!AI60:AJ60,'[1]DataEntry-TeamB'!AI60:AJ60)</f>
        <v>0</v>
      </c>
      <c r="L59" s="90">
        <f t="shared" si="2"/>
        <v>3.9</v>
      </c>
      <c r="M59" s="90">
        <f t="shared" si="3"/>
        <v>4.8</v>
      </c>
      <c r="N59" s="91">
        <f t="shared" si="4"/>
        <v>1</v>
      </c>
      <c r="O59" s="20"/>
      <c r="P59" s="20"/>
      <c r="Q59" s="20"/>
      <c r="R59" s="20"/>
      <c r="S59" s="20"/>
      <c r="T59" s="20"/>
      <c r="U59" s="20"/>
      <c r="V59" s="20"/>
      <c r="W59" s="20"/>
      <c r="X59" s="20"/>
    </row>
    <row r="60" spans="1:24" s="11" customFormat="1" ht="15" customHeight="1">
      <c r="A60" s="72">
        <f t="shared" si="5"/>
        <v>48</v>
      </c>
      <c r="B60" s="64">
        <f>IF(COUNT('[2]DataEntry-TeamA'!B61,'[1]DataEntry-TeamB'!B61)&gt;0,AVERAGE('[2]DataEntry-TeamA'!B61,'[1]DataEntry-TeamB'!B61),"")</f>
        <v>116</v>
      </c>
      <c r="C60" s="62">
        <f>IF(COUNT('[2]DataEntry-TeamA'!G61:H61,'[2]DataEntry-TeamA'!U61:V61,'[1]DataEntry-TeamB'!G61:H61,'[1]DataEntry-TeamB'!U61:V61)&gt;0,AVERAGE('[2]DataEntry-TeamA'!G61:H61,'[2]DataEntry-TeamA'!U61:V61,'[1]DataEntry-TeamB'!G61:H61,'[1]DataEntry-TeamB'!U61:V61),0)</f>
        <v>0</v>
      </c>
      <c r="D60" s="62">
        <f>IF(COUNT('[2]DataEntry-TeamA'!I61,'[2]DataEntry-TeamA'!W61,'[1]DataEntry-TeamB'!I61,'[1]DataEntry-TeamB'!W61)&gt;0,AVERAGE('[2]DataEntry-TeamA'!I61,'[2]DataEntry-TeamA'!W61,'[1]DataEntry-TeamB'!I61,'[1]DataEntry-TeamB'!W61),0)</f>
        <v>0</v>
      </c>
      <c r="E60" s="62">
        <f>COUNT('[2]DataEntry-TeamA'!G61:H61,'[2]DataEntry-TeamA'!U61:V61,'[1]DataEntry-TeamB'!G61:H61,'[1]DataEntry-TeamB'!U61:V61)</f>
        <v>0</v>
      </c>
      <c r="F60" s="64">
        <f>IF(COUNT('[2]DataEntry-TeamA'!N61:O61,'[2]DataEntry-TeamA'!AB61:AC61,'[1]DataEntry-TeamB'!N61:O61,'[1]DataEntry-TeamB'!AB61:AC61)&gt;0,AVERAGE('[2]DataEntry-TeamA'!N61:O61,'[2]DataEntry-TeamA'!AB61:AC61,'[1]DataEntry-TeamB'!N61:O61,'[1]DataEntry-TeamB'!AB61:AC61),0)</f>
        <v>9.7</v>
      </c>
      <c r="G60" s="62">
        <f>IF(COUNT('[2]DataEntry-TeamA'!P61,'[2]DataEntry-TeamA'!AD61,'[1]DataEntry-TeamB'!P61,'[1]DataEntry-TeamB'!AD61)&gt;0,AVERAGE('[2]DataEntry-TeamA'!P61,'[2]DataEntry-TeamA'!AD61,'[1]DataEntry-TeamB'!P61,'[1]DataEntry-TeamB'!AD61),0)</f>
        <v>0</v>
      </c>
      <c r="H60" s="78">
        <f>COUNT('[2]DataEntry-TeamA'!N61:O61,'[2]DataEntry-TeamA'!AB61:AC61,'[1]DataEntry-TeamB'!N61:O61,'[1]DataEntry-TeamB'!AB61:AC61)</f>
        <v>1</v>
      </c>
      <c r="I60" s="62">
        <f>IF(COUNT('[2]DataEntry-TeamA'!AI61:AJ61,'[1]DataEntry-TeamB'!AI61:AJ61)&gt;0,AVERAGE('[2]DataEntry-TeamA'!AI61:AJ61,'[1]DataEntry-TeamB'!AI61:AJ61),0)</f>
        <v>4.746</v>
      </c>
      <c r="J60" s="62">
        <f>IF(COUNT('[2]DataEntry-TeamA'!AK61,'[1]DataEntry-TeamB'!AK61)&gt;0,AVERAGE('[2]DataEntry-TeamA'!AK61,'[1]DataEntry-TeamB'!AK61),0)</f>
        <v>14.1</v>
      </c>
      <c r="K60" s="78">
        <f>COUNT('[2]DataEntry-TeamA'!AI61:AJ61,'[1]DataEntry-TeamB'!AI61:AJ61)</f>
        <v>1</v>
      </c>
      <c r="L60" s="92">
        <f t="shared" si="2"/>
        <v>14.446</v>
      </c>
      <c r="M60" s="92">
        <f t="shared" si="3"/>
        <v>14.1</v>
      </c>
      <c r="N60" s="93">
        <f t="shared" si="4"/>
        <v>2</v>
      </c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5" customHeight="1">
      <c r="A61" s="73">
        <f t="shared" si="5"/>
        <v>49</v>
      </c>
      <c r="B61" s="37">
        <f>IF(COUNT('[2]DataEntry-TeamA'!B62,'[1]DataEntry-TeamB'!B62)&gt;0,AVERAGE('[2]DataEntry-TeamA'!B62,'[1]DataEntry-TeamB'!B62),"")</f>
        <v>118</v>
      </c>
      <c r="C61" s="38">
        <f>IF(COUNT('[2]DataEntry-TeamA'!G62:H62,'[2]DataEntry-TeamA'!U62:V62,'[1]DataEntry-TeamB'!G62:H62,'[1]DataEntry-TeamB'!U62:V62)&gt;0,AVERAGE('[2]DataEntry-TeamA'!G62:H62,'[2]DataEntry-TeamA'!U62:V62,'[1]DataEntry-TeamB'!G62:H62,'[1]DataEntry-TeamB'!U62:V62),0)</f>
        <v>0</v>
      </c>
      <c r="D61" s="38">
        <f>IF(COUNT('[2]DataEntry-TeamA'!I62,'[2]DataEntry-TeamA'!W62,'[1]DataEntry-TeamB'!I62,'[1]DataEntry-TeamB'!W62)&gt;0,AVERAGE('[2]DataEntry-TeamA'!I62,'[2]DataEntry-TeamA'!W62,'[1]DataEntry-TeamB'!I62,'[1]DataEntry-TeamB'!W62),0)</f>
        <v>0</v>
      </c>
      <c r="E61" s="38">
        <f>COUNT('[2]DataEntry-TeamA'!G62:H62,'[2]DataEntry-TeamA'!U62:V62,'[1]DataEntry-TeamB'!G62:H62,'[1]DataEntry-TeamB'!U62:V62)</f>
        <v>0</v>
      </c>
      <c r="F61" s="37">
        <f>IF(COUNT('[2]DataEntry-TeamA'!N62:O62,'[2]DataEntry-TeamA'!AB62:AC62,'[1]DataEntry-TeamB'!N62:O62,'[1]DataEntry-TeamB'!AB62:AC62)&gt;0,AVERAGE('[2]DataEntry-TeamA'!N62:O62,'[2]DataEntry-TeamA'!AB62:AC62,'[1]DataEntry-TeamB'!N62:O62,'[1]DataEntry-TeamB'!AB62:AC62),0)</f>
        <v>2.11</v>
      </c>
      <c r="G61" s="38">
        <f>IF(COUNT('[2]DataEntry-TeamA'!P62,'[2]DataEntry-TeamA'!AD62,'[1]DataEntry-TeamB'!P62,'[1]DataEntry-TeamB'!AD62)&gt;0,AVERAGE('[2]DataEntry-TeamA'!P62,'[2]DataEntry-TeamA'!AD62,'[1]DataEntry-TeamB'!P62,'[1]DataEntry-TeamB'!AD62),0)</f>
        <v>2</v>
      </c>
      <c r="H61" s="39">
        <f>COUNT('[2]DataEntry-TeamA'!N62:O62,'[2]DataEntry-TeamA'!AB62:AC62,'[1]DataEntry-TeamB'!N62:O62,'[1]DataEntry-TeamB'!AB62:AC62)</f>
        <v>1</v>
      </c>
      <c r="I61" s="38">
        <f>IF(COUNT('[2]DataEntry-TeamA'!AI62:AJ62,'[1]DataEntry-TeamB'!AI62:AJ62)&gt;0,AVERAGE('[2]DataEntry-TeamA'!AI62:AJ62,'[1]DataEntry-TeamB'!AI62:AJ62),0)</f>
        <v>0</v>
      </c>
      <c r="J61" s="38">
        <f>IF(COUNT('[2]DataEntry-TeamA'!AK62,'[1]DataEntry-TeamB'!AK62)&gt;0,AVERAGE('[2]DataEntry-TeamA'!AK62,'[1]DataEntry-TeamB'!AK62),0)</f>
        <v>0</v>
      </c>
      <c r="K61" s="39">
        <f>COUNT('[2]DataEntry-TeamA'!AI62:AJ62,'[1]DataEntry-TeamB'!AI62:AJ62)</f>
        <v>0</v>
      </c>
      <c r="L61" s="90">
        <f t="shared" si="2"/>
        <v>2.11</v>
      </c>
      <c r="M61" s="90">
        <f t="shared" si="3"/>
        <v>2</v>
      </c>
      <c r="N61" s="91">
        <f t="shared" si="4"/>
        <v>1</v>
      </c>
      <c r="O61" s="20"/>
      <c r="P61" s="20"/>
      <c r="Q61" s="20"/>
      <c r="R61" s="20"/>
      <c r="S61" s="20"/>
      <c r="T61" s="20"/>
      <c r="U61" s="20"/>
      <c r="V61" s="20"/>
      <c r="W61" s="20"/>
      <c r="X61" s="20"/>
    </row>
    <row r="62" spans="1:24" s="11" customFormat="1" ht="15" customHeight="1" thickBot="1">
      <c r="A62" s="74">
        <f t="shared" si="5"/>
        <v>50</v>
      </c>
      <c r="B62" s="79">
        <f>IF(COUNT('[2]DataEntry-TeamA'!B63,'[1]DataEntry-TeamB'!B63)&gt;0,AVERAGE('[2]DataEntry-TeamA'!B63,'[1]DataEntry-TeamB'!B63),"")</f>
        <v>98.5</v>
      </c>
      <c r="C62" s="80">
        <f>IF(COUNT('[2]DataEntry-TeamA'!G63:H63,'[2]DataEntry-TeamA'!U63:V63,'[1]DataEntry-TeamB'!G63:H63,'[1]DataEntry-TeamB'!U63:V63)&gt;0,AVERAGE('[2]DataEntry-TeamA'!G63:H63,'[2]DataEntry-TeamA'!U63:V63,'[1]DataEntry-TeamB'!G63:H63,'[1]DataEntry-TeamB'!U63:V63),0)</f>
        <v>0</v>
      </c>
      <c r="D62" s="80">
        <f>IF(COUNT('[2]DataEntry-TeamA'!I63,'[2]DataEntry-TeamA'!W63,'[1]DataEntry-TeamB'!I63,'[1]DataEntry-TeamB'!W63)&gt;0,AVERAGE('[2]DataEntry-TeamA'!I63,'[2]DataEntry-TeamA'!W63,'[1]DataEntry-TeamB'!I63,'[1]DataEntry-TeamB'!W63),0)</f>
        <v>0</v>
      </c>
      <c r="E62" s="80">
        <f>COUNT('[2]DataEntry-TeamA'!G63:H63,'[2]DataEntry-TeamA'!U63:V63,'[1]DataEntry-TeamB'!G63:H63,'[1]DataEntry-TeamB'!U63:V63)</f>
        <v>0</v>
      </c>
      <c r="F62" s="79">
        <f>IF(COUNT('[2]DataEntry-TeamA'!N63:O63,'[2]DataEntry-TeamA'!AB63:AC63,'[1]DataEntry-TeamB'!N63:O63,'[1]DataEntry-TeamB'!AB63:AC63)&gt;0,AVERAGE('[2]DataEntry-TeamA'!N63:O63,'[2]DataEntry-TeamA'!AB63:AC63,'[1]DataEntry-TeamB'!N63:O63,'[1]DataEntry-TeamB'!AB63:AC63),0)</f>
        <v>0</v>
      </c>
      <c r="G62" s="80">
        <f>IF(COUNT('[2]DataEntry-TeamA'!P63,'[2]DataEntry-TeamA'!AD63,'[1]DataEntry-TeamB'!P63,'[1]DataEntry-TeamB'!AD63)&gt;0,AVERAGE('[2]DataEntry-TeamA'!P63,'[2]DataEntry-TeamA'!AD63,'[1]DataEntry-TeamB'!P63,'[1]DataEntry-TeamB'!AD63),0)</f>
        <v>0</v>
      </c>
      <c r="H62" s="81">
        <f>COUNT('[2]DataEntry-TeamA'!N63:O63,'[2]DataEntry-TeamA'!AB63:AC63,'[1]DataEntry-TeamB'!N63:O63,'[1]DataEntry-TeamB'!AB63:AC63)</f>
        <v>0</v>
      </c>
      <c r="I62" s="80">
        <f>IF(COUNT('[2]DataEntry-TeamA'!AI63:AJ63,'[1]DataEntry-TeamB'!AI63:AJ63)&gt;0,AVERAGE('[2]DataEntry-TeamA'!AI63:AJ63,'[1]DataEntry-TeamB'!AI63:AJ63),0)</f>
        <v>0</v>
      </c>
      <c r="J62" s="80">
        <f>IF(COUNT('[2]DataEntry-TeamA'!AK63,'[1]DataEntry-TeamB'!AK63)&gt;0,AVERAGE('[2]DataEntry-TeamA'!AK63,'[1]DataEntry-TeamB'!AK63),0)</f>
        <v>0</v>
      </c>
      <c r="K62" s="81">
        <f>COUNT('[2]DataEntry-TeamA'!AI63:AJ63,'[1]DataEntry-TeamB'!AI63:AJ63)</f>
        <v>0</v>
      </c>
      <c r="L62" s="94">
        <f t="shared" si="2"/>
      </c>
      <c r="M62" s="95">
        <f t="shared" si="3"/>
      </c>
      <c r="N62" s="96">
        <f t="shared" si="4"/>
      </c>
      <c r="O62" s="20"/>
      <c r="P62" s="20"/>
      <c r="Q62" s="20"/>
      <c r="R62" s="20"/>
      <c r="S62" s="20"/>
      <c r="T62" s="20"/>
      <c r="U62" s="20"/>
      <c r="V62" s="20"/>
      <c r="W62" s="20"/>
      <c r="X62" s="20"/>
    </row>
    <row r="63" spans="12:24" ht="12.75"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</row>
  </sheetData>
  <sheetProtection/>
  <printOptions/>
  <pageMargins left="0.25" right="0.2" top="0.17" bottom="0.16" header="0.36" footer="0.16"/>
  <pageSetup horizontalDpi="1200" verticalDpi="12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Kittel</dc:creator>
  <cp:keywords/>
  <dc:description/>
  <cp:lastModifiedBy>TK</cp:lastModifiedBy>
  <cp:lastPrinted>2011-01-19T06:00:28Z</cp:lastPrinted>
  <dcterms:created xsi:type="dcterms:W3CDTF">2009-02-28T02:54:13Z</dcterms:created>
  <dcterms:modified xsi:type="dcterms:W3CDTF">2012-02-16T21:47:30Z</dcterms:modified>
  <cp:category/>
  <cp:version/>
  <cp:contentType/>
  <cp:contentStatus/>
</cp:coreProperties>
</file>